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Dropbox (WiLS)\WiLS-wide\WPLC\Financials\Budgets\YTD spreadsheets\2020\"/>
    </mc:Choice>
  </mc:AlternateContent>
  <bookViews>
    <workbookView xWindow="3030" yWindow="2600" windowWidth="14400" windowHeight="7400" tabRatio="649"/>
  </bookViews>
  <sheets>
    <sheet name="2020 budget" sheetId="1" r:id="rId1"/>
    <sheet name="Expense detail" sheetId="20" r:id="rId2"/>
    <sheet name="Content Credit" sheetId="23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detail'!$A$1:$B$19</definedName>
  </definedNames>
  <calcPr calcId="162913"/>
  <fileRecoveryPr autoRecover="0"/>
</workbook>
</file>

<file path=xl/calcChain.xml><?xml version="1.0" encoding="utf-8"?>
<calcChain xmlns="http://schemas.openxmlformats.org/spreadsheetml/2006/main">
  <c r="N22" i="20" l="1"/>
  <c r="B86" i="23" l="1"/>
  <c r="H5" i="23" l="1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E7" i="1"/>
  <c r="E8" i="1"/>
  <c r="E9" i="1"/>
  <c r="E10" i="1"/>
  <c r="E11" i="1"/>
  <c r="E12" i="1"/>
  <c r="E13" i="1"/>
  <c r="Q14" i="21"/>
  <c r="L14" i="21"/>
  <c r="D13" i="1" s="1"/>
  <c r="D9" i="1"/>
  <c r="D8" i="1"/>
  <c r="C47" i="1" l="1"/>
  <c r="C46" i="1"/>
  <c r="C54" i="1" s="1"/>
  <c r="D11" i="1" l="1"/>
  <c r="D10" i="1"/>
  <c r="B11" i="22"/>
  <c r="F85" i="23" l="1"/>
  <c r="K85" i="23" l="1"/>
  <c r="J85" i="23"/>
  <c r="B1" i="23" l="1"/>
  <c r="G14" i="21"/>
  <c r="D50" i="19" l="1"/>
  <c r="N3" i="19"/>
  <c r="N4" i="19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2" i="19"/>
  <c r="AL22" i="20" l="1"/>
  <c r="AH22" i="20"/>
  <c r="AD22" i="20"/>
  <c r="Z22" i="20"/>
  <c r="D28" i="1" s="1"/>
  <c r="E28" i="1" s="1"/>
  <c r="R22" i="20"/>
  <c r="D26" i="1" s="1"/>
  <c r="E26" i="1" s="1"/>
  <c r="V22" i="20"/>
  <c r="J22" i="20"/>
  <c r="F22" i="20"/>
  <c r="B22" i="20"/>
  <c r="D21" i="1" s="1"/>
  <c r="K26" i="19" l="1"/>
  <c r="K25" i="19"/>
  <c r="K27" i="19"/>
  <c r="K28" i="19" l="1"/>
  <c r="J19" i="19" l="1"/>
  <c r="B19" i="19" l="1"/>
  <c r="D19" i="19"/>
  <c r="B14" i="21" l="1"/>
  <c r="D33" i="1" l="1"/>
  <c r="E33" i="1" s="1"/>
  <c r="D32" i="1"/>
  <c r="E32" i="1" s="1"/>
  <c r="D31" i="1"/>
  <c r="E31" i="1" s="1"/>
  <c r="D27" i="1"/>
  <c r="E27" i="1" s="1"/>
  <c r="D23" i="1"/>
  <c r="E23" i="1" s="1"/>
  <c r="D22" i="1"/>
  <c r="E22" i="1" s="1"/>
  <c r="D12" i="1"/>
  <c r="D25" i="1"/>
  <c r="E25" i="1" s="1"/>
  <c r="D6" i="1"/>
  <c r="C35" i="1"/>
  <c r="C15" i="1" s="1"/>
  <c r="N19" i="19" l="1"/>
  <c r="E21" i="1"/>
  <c r="E6" i="1"/>
  <c r="D35" i="1" l="1"/>
  <c r="E35" i="1" s="1"/>
  <c r="E15" i="1"/>
  <c r="D15" i="1"/>
  <c r="D38" i="1" l="1"/>
</calcChain>
</file>

<file path=xl/sharedStrings.xml><?xml version="1.0" encoding="utf-8"?>
<sst xmlns="http://schemas.openxmlformats.org/spreadsheetml/2006/main" count="364" uniqueCount="272">
  <si>
    <t>Income</t>
  </si>
  <si>
    <t>Member shares</t>
  </si>
  <si>
    <t>Website</t>
  </si>
  <si>
    <t>Program management</t>
  </si>
  <si>
    <t>R &amp; D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</si>
  <si>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</si>
  <si>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</si>
  <si>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</si>
  <si>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</si>
  <si>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</si>
  <si>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</si>
  <si>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</si>
  <si>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>a.</t>
  </si>
  <si>
    <t>e.</t>
  </si>
  <si>
    <t>f.</t>
  </si>
  <si>
    <t>Partner</t>
  </si>
  <si>
    <t>Reserve</t>
  </si>
  <si>
    <t>h.</t>
  </si>
  <si>
    <t>i.</t>
  </si>
  <si>
    <t>Digital Newspaper Hosting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</si>
  <si>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</si>
  <si>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</si>
  <si>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</si>
  <si>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</si>
  <si>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</si>
  <si>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</si>
  <si>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</si>
  <si>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</si>
  <si>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</si>
  <si>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</si>
  <si>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</si>
  <si>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</si>
  <si>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</si>
  <si>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</si>
  <si>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</si>
  <si>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</si>
  <si>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</si>
  <si>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</si>
  <si>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</si>
  <si>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</si>
  <si>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Big Bend</t>
  </si>
  <si>
    <t>Brookfield</t>
  </si>
  <si>
    <t>Butler</t>
  </si>
  <si>
    <t>Delafield</t>
  </si>
  <si>
    <t>Eagle</t>
  </si>
  <si>
    <t>Elm Grove</t>
  </si>
  <si>
    <t>Fort Atkinson</t>
  </si>
  <si>
    <t>Hartland</t>
  </si>
  <si>
    <t>Jefferson</t>
  </si>
  <si>
    <t>Johnson Creek</t>
  </si>
  <si>
    <t>Lake Mills</t>
  </si>
  <si>
    <t>M Falls</t>
  </si>
  <si>
    <t>Mukwonago</t>
  </si>
  <si>
    <t>Muskego</t>
  </si>
  <si>
    <t>New Berlin</t>
  </si>
  <si>
    <t>North Lake</t>
  </si>
  <si>
    <t>Oconomowoc</t>
  </si>
  <si>
    <t>Palmyra</t>
  </si>
  <si>
    <t>Pewaukee</t>
  </si>
  <si>
    <t>Sussex</t>
  </si>
  <si>
    <t>Waterloo</t>
  </si>
  <si>
    <t>Watertown</t>
  </si>
  <si>
    <t>Waukesha</t>
  </si>
  <si>
    <t>Whitewater</t>
  </si>
  <si>
    <t>Bridges</t>
  </si>
  <si>
    <t>Invoice #</t>
  </si>
  <si>
    <t>Invoiced amount</t>
  </si>
  <si>
    <t>Date of invoice</t>
  </si>
  <si>
    <t>Date paid</t>
  </si>
  <si>
    <t>Amount Received To-Date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</si>
  <si>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</si>
  <si>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</si>
  <si>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</si>
  <si>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</si>
  <si>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</si>
  <si>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</si>
  <si>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</si>
  <si>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</si>
  <si>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</si>
  <si>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</si>
  <si>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</si>
  <si>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</si>
  <si>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</si>
  <si>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</si>
  <si>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</si>
  <si>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</si>
  <si>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</si>
  <si>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</si>
  <si>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</si>
  <si>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</si>
  <si>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</si>
  <si>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Carryover is allocated in expenses as follows:</t>
  </si>
  <si>
    <t>Madison Public Library</t>
  </si>
  <si>
    <t>BiblioBoard project</t>
  </si>
  <si>
    <t>Inv #</t>
  </si>
  <si>
    <t>Inv Date</t>
  </si>
  <si>
    <t>Patricia Wende</t>
  </si>
  <si>
    <t>Other Income</t>
  </si>
  <si>
    <t>Digital content</t>
  </si>
  <si>
    <t>See below</t>
  </si>
  <si>
    <t>with SCLS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</si>
  <si>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</si>
  <si>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</si>
  <si>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</si>
  <si>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</si>
  <si>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</si>
  <si>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</si>
  <si>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</si>
  <si>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</si>
  <si>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</si>
  <si>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</si>
  <si>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</si>
  <si>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</si>
  <si>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Holly Lauer</t>
  </si>
  <si>
    <t>2020 budget</t>
  </si>
  <si>
    <t>Reserves/R&amp;D funding for BiblioBoard</t>
  </si>
  <si>
    <t>Other income</t>
  </si>
  <si>
    <t>LSTA funding for BiblioBoard</t>
  </si>
  <si>
    <t>Carryover</t>
  </si>
  <si>
    <t>Digital Newspaper uploads</t>
  </si>
  <si>
    <t>LSTA funding</t>
  </si>
  <si>
    <t>Recorded books</t>
  </si>
  <si>
    <t>Digital newspaper hosting</t>
  </si>
  <si>
    <t>Newspaper upload</t>
  </si>
  <si>
    <t>d. 1.</t>
  </si>
  <si>
    <t>d.2</t>
  </si>
  <si>
    <t>Operating/project expenses</t>
  </si>
  <si>
    <t>Reserve/R&amp;D Fund Allocations</t>
  </si>
  <si>
    <t>Biblioboard Project</t>
  </si>
  <si>
    <t>CD0066920002786</t>
  </si>
  <si>
    <t>CD0066920010658</t>
  </si>
  <si>
    <t>CD0066920025165</t>
  </si>
  <si>
    <t>FREE-20000827</t>
  </si>
  <si>
    <t>TITLE-20002631</t>
  </si>
  <si>
    <t>TITLE-20002970</t>
  </si>
  <si>
    <t>00669DA20024101</t>
  </si>
  <si>
    <t>00669CO20025157</t>
  </si>
  <si>
    <t>Recorded Books - Transparent Languages</t>
  </si>
  <si>
    <t>Arrowhead Library System - Item: wpl010 - Recorded Books - Transparent Language 2020</t>
  </si>
  <si>
    <t>IFLS Library System - Item: wpl010 - Recorded Books - Transparent Language 2020</t>
  </si>
  <si>
    <t>Manitowoc-Calumet LibSys - Item: wpl010 - Recorded Books - Transparent Language 2020</t>
  </si>
  <si>
    <t>Milwaukee County Fed Libr Syst - Item: wpl010 - Recorded Books - Transparent Language 2020</t>
  </si>
  <si>
    <t>Nicolet Federated Libr System - Item: wpl010 - Recorded Books - Transparent Language 2020</t>
  </si>
  <si>
    <t>Brown County Public Library - Item: wpl010 - Recorded Books - Transparent Language 2020</t>
  </si>
  <si>
    <t>South Central Library System - Item: wpl010 - Recorded Books - Transparent Language 2020</t>
  </si>
  <si>
    <t>Southwest WI Library System - Item: wpl010 - Recorded Books - Transparent Language 2020</t>
  </si>
  <si>
    <t>Monarch Library System - Item: wpl010 - Recorded Books - Transparent Language 2020</t>
  </si>
  <si>
    <t>Winnefox Library System - Item: wpl010 - Recorded Books - Transparent Language 2020</t>
  </si>
  <si>
    <t>492050</t>
  </si>
  <si>
    <t>492051</t>
  </si>
  <si>
    <t>492052</t>
  </si>
  <si>
    <t>492053</t>
  </si>
  <si>
    <t>492054</t>
  </si>
  <si>
    <t>492055</t>
  </si>
  <si>
    <t>492056</t>
  </si>
  <si>
    <t>492057</t>
  </si>
  <si>
    <t>492058</t>
  </si>
  <si>
    <t>492059</t>
  </si>
  <si>
    <t>00669CO20000260</t>
  </si>
  <si>
    <t>0 Checkouts Remainin</t>
  </si>
  <si>
    <t>00669CO20000263</t>
  </si>
  <si>
    <t xml:space="preserve">0 Time Remaining w/ </t>
  </si>
  <si>
    <t>00669CO20000261</t>
  </si>
  <si>
    <t>HD 25:1 Audiobooks</t>
  </si>
  <si>
    <t>00669CO20000258</t>
  </si>
  <si>
    <t>OC/OU HD 20:1 eBooks</t>
  </si>
  <si>
    <t>00669CO20000259</t>
  </si>
  <si>
    <t>00669CO20000262</t>
  </si>
  <si>
    <t>Metered HD 20:1 eBoo</t>
  </si>
  <si>
    <t>00669DA20001667</t>
  </si>
  <si>
    <t>5JAN20Preorder</t>
  </si>
  <si>
    <t>00669DA20002538</t>
  </si>
  <si>
    <t>6JAN20Preorder</t>
  </si>
  <si>
    <t>00669DA20003406</t>
  </si>
  <si>
    <t>7JAN20Preorder</t>
  </si>
  <si>
    <t>00669CO20002775</t>
  </si>
  <si>
    <t>00669CO20002774</t>
  </si>
  <si>
    <t>00669CO20002772</t>
  </si>
  <si>
    <t>00669CO20002773</t>
  </si>
  <si>
    <t>00669CO20002791</t>
  </si>
  <si>
    <t>00669CO20002790</t>
  </si>
  <si>
    <t>10:1 ratio under $20</t>
  </si>
  <si>
    <t>00669CO20004888</t>
  </si>
  <si>
    <t>Old Hold/New Version</t>
  </si>
  <si>
    <t>kh PO Feb 2020</t>
  </si>
  <si>
    <t>00669DA20006371</t>
  </si>
  <si>
    <t>11JAN20Preorder</t>
  </si>
  <si>
    <t>00669DA20007508</t>
  </si>
  <si>
    <t>13JAN20Preorder</t>
  </si>
  <si>
    <t>00669DA20008483</t>
  </si>
  <si>
    <t>14JAN20Preorder</t>
  </si>
  <si>
    <t>00669CO20008443</t>
  </si>
  <si>
    <t>00669CO20008446</t>
  </si>
  <si>
    <t>00669CO20008447</t>
  </si>
  <si>
    <t>00669CO20008444</t>
  </si>
  <si>
    <t>ARTL BOOK JAN JW</t>
  </si>
  <si>
    <t>00669CO20008445</t>
  </si>
  <si>
    <t>00669CO20008449</t>
  </si>
  <si>
    <t>00669CO20008448</t>
  </si>
  <si>
    <t>ARTL AUDIO JAN JW</t>
  </si>
  <si>
    <t>00669CO20010697</t>
  </si>
  <si>
    <t>Jan Big Read Title</t>
  </si>
  <si>
    <t>00669DA20012607</t>
  </si>
  <si>
    <t>21JAN20Preorder</t>
  </si>
  <si>
    <t>00669DA20012608</t>
  </si>
  <si>
    <t>00669CO20011854</t>
  </si>
  <si>
    <t>00669CO20011852</t>
  </si>
  <si>
    <t>00669CO20011853</t>
  </si>
  <si>
    <t>00669CO20011864</t>
  </si>
  <si>
    <t>Juv/YA RTL Jan</t>
  </si>
  <si>
    <t>00669CO20011862</t>
  </si>
  <si>
    <t>00669CO20011863</t>
  </si>
  <si>
    <t>00669SU20013827</t>
  </si>
  <si>
    <t>00669DA20017520</t>
  </si>
  <si>
    <t>28JAN20Preorder</t>
  </si>
  <si>
    <t>00669DA20017521</t>
  </si>
  <si>
    <t>00669CO20018738</t>
  </si>
  <si>
    <t>Girl with Seven Name</t>
  </si>
  <si>
    <t>00669CO20018735</t>
  </si>
  <si>
    <t>00669CO20018733</t>
  </si>
  <si>
    <t>00669CO20018736</t>
  </si>
  <si>
    <t>00669CO20018732</t>
  </si>
  <si>
    <t>AFIC LG+ JAN SJ</t>
  </si>
  <si>
    <t>00669CO20018737</t>
  </si>
  <si>
    <t>00669CO20018734</t>
  </si>
  <si>
    <t>00669CO20018744</t>
  </si>
  <si>
    <t>JYA GN JAN SJ</t>
  </si>
  <si>
    <t>00669CO20018743</t>
  </si>
  <si>
    <t>AFIC MU JAN20 JP</t>
  </si>
  <si>
    <t>00669CO20018751</t>
  </si>
  <si>
    <t>AFic My Jan20 CH</t>
  </si>
  <si>
    <t>00669CO20018748</t>
  </si>
  <si>
    <t>AFIC ROM JAN20 JP</t>
  </si>
  <si>
    <t>00669CO20018747</t>
  </si>
  <si>
    <t>AFic SC JAN SJ</t>
  </si>
  <si>
    <t>00669CO20018752</t>
  </si>
  <si>
    <t>ANFIC CO JAN SL</t>
  </si>
  <si>
    <t>00669CO20018749</t>
  </si>
  <si>
    <t>ANFIC GA JAN SL</t>
  </si>
  <si>
    <t>00669CO20018750</t>
  </si>
  <si>
    <t>ANFIC HE JAN RS</t>
  </si>
  <si>
    <t>00669CO20018753</t>
  </si>
  <si>
    <t>ANFIC HI JAN SL</t>
  </si>
  <si>
    <t>00669CO20018760</t>
  </si>
  <si>
    <t>JYA GL JAN SJ</t>
  </si>
  <si>
    <t>00669CO20018759</t>
  </si>
  <si>
    <t>ANFIC PA JAN RS</t>
  </si>
  <si>
    <t>00669CP20022067</t>
  </si>
  <si>
    <t>00669DA20021693</t>
  </si>
  <si>
    <t>1FEB20Preorder</t>
  </si>
  <si>
    <t>00669DA20021854</t>
  </si>
  <si>
    <t>2FEB20Preorder</t>
  </si>
  <si>
    <t>4FEB20Preorder</t>
  </si>
  <si>
    <t>00669CO20025167</t>
  </si>
  <si>
    <t>ALAMediaAwards 2020</t>
  </si>
  <si>
    <t>00669CO20025171</t>
  </si>
  <si>
    <t>00669CO20025170</t>
  </si>
  <si>
    <t>00669CO20025168</t>
  </si>
  <si>
    <t>00669CO20025169</t>
  </si>
  <si>
    <t>00669CO20025166</t>
  </si>
  <si>
    <t>00669CO20025179</t>
  </si>
  <si>
    <t>OD Cart #1</t>
  </si>
  <si>
    <t>00669CO20025186</t>
  </si>
  <si>
    <t>OD Cart #2</t>
  </si>
  <si>
    <t>00669CO20025185</t>
  </si>
  <si>
    <t>Juv/YA eBook RTL</t>
  </si>
  <si>
    <t>00669CO20025184</t>
  </si>
  <si>
    <t>Juv/YA Audiobook RTL</t>
  </si>
  <si>
    <t>CPC 1/31</t>
  </si>
  <si>
    <t>carryover</t>
  </si>
  <si>
    <t>x</t>
  </si>
  <si>
    <t>applied to 00669DA20024101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</si>
</sst>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#,##0.00;\-#,##0.00;* ??"/>
    <numFmt numFmtId="168" formatCode="m/d/yy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B050"/>
      <name val="Calibri"/>
      <family val="2"/>
      <scheme val="minor"/>
    </font>
    <font>
      <sz val="9"/>
      <color rgb="FF000000"/>
      <name val="Arial"/>
      <family val="2"/>
    </font>
    <font>
      <sz val="12"/>
      <color theme="1"/>
      <name val="Symbol"/>
      <family val="1"/>
      <charset val="2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9"/>
      <color rgb="FF00B05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2" borderId="6" applyNumberFormat="0" applyAlignment="0" applyProtection="0"/>
  </cellStyleXfs>
  <cellXfs count="123">
    <xf numFmtId="0" fontId="0" fillId="0" borderId="0" xfId="0"/>
    <xf numFmtId="0" fontId="7" fillId="0" borderId="0" xfId="0" applyFont="1"/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3" xfId="8" applyFont="1" applyBorder="1" applyAlignment="1" applyProtection="1">
      <alignment wrapText="1"/>
    </xf>
    <xf numFmtId="0" fontId="9" fillId="0" borderId="4" xfId="8" applyFont="1" applyBorder="1" applyAlignment="1" applyProtection="1">
      <alignment wrapText="1"/>
    </xf>
    <xf numFmtId="166" fontId="9" fillId="0" borderId="0" xfId="2" applyNumberFormat="1" applyFont="1"/>
    <xf numFmtId="44" fontId="0" fillId="0" borderId="0" xfId="0" applyNumberFormat="1"/>
    <xf numFmtId="44" fontId="7" fillId="0" borderId="0" xfId="0" applyNumberFormat="1" applyFont="1"/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0" fillId="0" borderId="0" xfId="4" applyNumberFormat="1" applyFont="1" applyAlignment="1">
      <alignment wrapText="1"/>
    </xf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64" fontId="16" fillId="0" borderId="0" xfId="0" applyNumberFormat="1" applyFont="1"/>
    <xf numFmtId="10" fontId="16" fillId="0" borderId="0" xfId="4" applyNumberFormat="1" applyFont="1"/>
    <xf numFmtId="44" fontId="18" fillId="0" borderId="0" xfId="0" applyNumberFormat="1" applyFont="1"/>
    <xf numFmtId="8" fontId="0" fillId="0" borderId="0" xfId="0" applyNumberFormat="1"/>
    <xf numFmtId="0" fontId="1" fillId="0" borderId="0" xfId="0" applyFont="1" applyAlignment="1">
      <alignment wrapText="1"/>
    </xf>
    <xf numFmtId="164" fontId="0" fillId="0" borderId="0" xfId="4" applyNumberFormat="1" applyFont="1" applyAlignment="1">
      <alignment horizontal="right" wrapText="1"/>
    </xf>
    <xf numFmtId="0" fontId="9" fillId="0" borderId="0" xfId="8" applyFont="1" applyAlignment="1" applyProtection="1">
      <alignment wrapText="1"/>
    </xf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4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164" fontId="0" fillId="0" borderId="0" xfId="0" applyNumberFormat="1" applyFont="1" applyAlignment="1">
      <alignment wrapText="1"/>
    </xf>
    <xf numFmtId="164" fontId="0" fillId="0" borderId="0" xfId="0" applyNumberFormat="1" applyFont="1"/>
    <xf numFmtId="0" fontId="20" fillId="0" borderId="0" xfId="0" applyFont="1" applyAlignment="1">
      <alignment horizontal="left" vertical="center" indent="10"/>
    </xf>
    <xf numFmtId="0" fontId="22" fillId="2" borderId="6" xfId="13" applyFont="1"/>
    <xf numFmtId="44" fontId="22" fillId="2" borderId="6" xfId="13" applyNumberFormat="1" applyFont="1"/>
    <xf numFmtId="0" fontId="0" fillId="0" borderId="0" xfId="0"/>
    <xf numFmtId="0" fontId="0" fillId="0" borderId="0" xfId="0" applyFill="1"/>
    <xf numFmtId="8" fontId="0" fillId="0" borderId="0" xfId="0" applyNumberFormat="1" applyFill="1"/>
    <xf numFmtId="14" fontId="0" fillId="0" borderId="0" xfId="0" applyNumberFormat="1" applyFill="1"/>
    <xf numFmtId="44" fontId="4" fillId="0" borderId="0" xfId="0" applyNumberFormat="1" applyFont="1"/>
    <xf numFmtId="44" fontId="0" fillId="0" borderId="0" xfId="0" applyNumberFormat="1" applyFont="1"/>
    <xf numFmtId="6" fontId="4" fillId="0" borderId="0" xfId="0" applyNumberFormat="1" applyFont="1"/>
    <xf numFmtId="8" fontId="4" fillId="0" borderId="0" xfId="0" applyNumberFormat="1" applyFont="1"/>
    <xf numFmtId="44" fontId="11" fillId="0" borderId="0" xfId="0" applyNumberFormat="1" applyFont="1"/>
    <xf numFmtId="44" fontId="0" fillId="0" borderId="0" xfId="5" applyFont="1" applyAlignment="1">
      <alignment horizontal="left" indent="2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9" fontId="19" fillId="0" borderId="0" xfId="0" applyNumberFormat="1" applyFont="1" applyAlignment="1">
      <alignment horizontal="left" wrapText="1"/>
    </xf>
    <xf numFmtId="44" fontId="18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64" fontId="8" fillId="0" borderId="2" xfId="4" applyNumberFormat="1" applyFont="1" applyBorder="1"/>
    <xf numFmtId="1" fontId="23" fillId="0" borderId="0" xfId="0" applyNumberFormat="1" applyFont="1"/>
    <xf numFmtId="44" fontId="23" fillId="0" borderId="0" xfId="0" applyNumberFormat="1" applyFont="1"/>
    <xf numFmtId="14" fontId="23" fillId="0" borderId="0" xfId="0" applyNumberFormat="1" applyFont="1"/>
    <xf numFmtId="0" fontId="23" fillId="0" borderId="0" xfId="0" applyFont="1"/>
    <xf numFmtId="164" fontId="8" fillId="0" borderId="0" xfId="0" applyNumberFormat="1" applyFont="1" applyAlignment="1">
      <alignment wrapText="1"/>
    </xf>
    <xf numFmtId="0" fontId="9" fillId="0" borderId="3" xfId="0" applyFont="1" applyBorder="1" applyAlignment="1">
      <alignment wrapText="1"/>
    </xf>
    <xf numFmtId="164" fontId="9" fillId="0" borderId="0" xfId="4" applyNumberFormat="1" applyFont="1"/>
    <xf numFmtId="1" fontId="9" fillId="0" borderId="0" xfId="4" applyNumberFormat="1" applyFont="1"/>
    <xf numFmtId="14" fontId="9" fillId="0" borderId="0" xfId="4" applyNumberFormat="1" applyFont="1"/>
    <xf numFmtId="165" fontId="9" fillId="0" borderId="0" xfId="0" applyNumberFormat="1" applyFont="1"/>
    <xf numFmtId="164" fontId="8" fillId="0" borderId="0" xfId="0" applyNumberFormat="1" applyFont="1"/>
    <xf numFmtId="0" fontId="9" fillId="0" borderId="0" xfId="4" applyNumberFormat="1" applyFont="1"/>
    <xf numFmtId="0" fontId="24" fillId="0" borderId="0" xfId="0" applyFont="1"/>
    <xf numFmtId="164" fontId="9" fillId="0" borderId="0" xfId="4" applyNumberFormat="1" applyFont="1" applyFill="1"/>
    <xf numFmtId="0" fontId="9" fillId="0" borderId="0" xfId="0" applyFont="1" applyAlignment="1">
      <alignment wrapText="1"/>
    </xf>
    <xf numFmtId="44" fontId="9" fillId="0" borderId="0" xfId="4" applyFont="1"/>
    <xf numFmtId="164" fontId="9" fillId="0" borderId="0" xfId="0" applyNumberFormat="1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9" fillId="0" borderId="0" xfId="4" applyFont="1" applyAlignment="1">
      <alignment vertical="center"/>
    </xf>
    <xf numFmtId="44" fontId="8" fillId="0" borderId="0" xfId="4" applyFont="1" applyAlignment="1">
      <alignment wrapText="1"/>
    </xf>
    <xf numFmtId="8" fontId="9" fillId="0" borderId="0" xfId="0" applyNumberFormat="1" applyFont="1"/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5" fillId="0" borderId="0" xfId="0" applyFont="1"/>
    <xf numFmtId="14" fontId="26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44" fontId="26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4" fontId="9" fillId="0" borderId="0" xfId="0" applyNumberFormat="1" applyFont="1" applyAlignment="1">
      <alignment horizontal="right" wrapText="1"/>
    </xf>
    <xf numFmtId="49" fontId="27" fillId="0" borderId="0" xfId="0" applyNumberFormat="1" applyFont="1" applyAlignment="1">
      <alignment horizontal="left" wrapText="1"/>
    </xf>
    <xf numFmtId="167" fontId="27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44" fontId="9" fillId="0" borderId="0" xfId="4" applyFont="1" applyAlignment="1">
      <alignment wrapText="1"/>
    </xf>
    <xf numFmtId="0" fontId="13" fillId="0" borderId="5" xfId="0" applyFont="1" applyBorder="1" applyAlignment="1">
      <alignment wrapText="1"/>
    </xf>
    <xf numFmtId="8" fontId="13" fillId="0" borderId="5" xfId="0" applyNumberFormat="1" applyFont="1" applyBorder="1" applyAlignment="1">
      <alignment horizontal="right" wrapText="1"/>
    </xf>
    <xf numFmtId="0" fontId="28" fillId="0" borderId="0" xfId="0" applyFont="1" applyAlignment="1">
      <alignment wrapText="1"/>
    </xf>
    <xf numFmtId="44" fontId="26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8" fillId="0" borderId="0" xfId="0" applyFont="1" applyAlignment="1">
      <alignment horizontal="right" wrapText="1"/>
    </xf>
    <xf numFmtId="167" fontId="29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left"/>
    </xf>
    <xf numFmtId="0" fontId="0" fillId="0" borderId="0" xfId="0"/>
    <xf numFmtId="168" fontId="19" fillId="0" borderId="0" xfId="0" applyNumberFormat="1" applyFont="1" applyAlignment="1">
      <alignment horizontal="left"/>
    </xf>
    <xf numFmtId="0" fontId="30" fillId="0" borderId="0" xfId="0" applyFont="1"/>
    <xf numFmtId="44" fontId="30" fillId="0" borderId="0" xfId="4" applyFont="1"/>
    <xf numFmtId="14" fontId="30" fillId="0" borderId="0" xfId="0" applyNumberFormat="1" applyFont="1" applyAlignment="1">
      <alignment wrapText="1"/>
    </xf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topLeftCell="A22" workbookViewId="0">
      <selection activeCell="C33" sqref="C33"/>
    </sheetView>
  </sheetViews>
  <sheetFormatPr defaultColWidth="8.7265625" defaultRowHeight="14.5" x14ac:dyDescent="0.35"/>
  <cols>
    <col min="1" max="1" width="2.7265625" style="10" bestFit="1" customWidth="1"/>
    <col min="2" max="2" width="29" style="11" bestFit="1" customWidth="1"/>
    <col min="3" max="4" width="19.1796875" style="22" customWidth="1"/>
    <col min="5" max="5" width="15.54296875" style="19" bestFit="1" customWidth="1"/>
    <col min="6" max="6" width="14" style="10" bestFit="1" customWidth="1"/>
    <col min="7" max="7" width="13.26953125" style="10" bestFit="1" customWidth="1"/>
    <col min="8" max="9" width="13.26953125" style="10" customWidth="1"/>
    <col min="10" max="10" width="54.7265625" style="11" customWidth="1"/>
    <col min="11" max="16384" width="8.7265625" style="10"/>
  </cols>
  <sheetData>
    <row r="2" spans="1:10" ht="15.5" x14ac:dyDescent="0.35">
      <c r="C2" s="33" t="s">
        <v>114</v>
      </c>
      <c r="D2" s="33" t="s">
        <v>80</v>
      </c>
      <c r="E2" s="34" t="s">
        <v>81</v>
      </c>
    </row>
    <row r="3" spans="1:10" ht="18.5" x14ac:dyDescent="0.45">
      <c r="C3" s="35"/>
      <c r="D3" s="35"/>
      <c r="E3" s="36"/>
      <c r="F3" s="12"/>
      <c r="H3" s="13"/>
      <c r="I3" s="13"/>
    </row>
    <row r="4" spans="1:10" ht="15.5" x14ac:dyDescent="0.35">
      <c r="B4" s="14" t="s">
        <v>0</v>
      </c>
      <c r="C4" s="37"/>
      <c r="D4" s="37"/>
      <c r="E4" s="38"/>
      <c r="F4" s="13"/>
      <c r="G4" s="13"/>
      <c r="H4" s="15"/>
      <c r="I4" s="16"/>
      <c r="J4" s="14"/>
    </row>
    <row r="5" spans="1:10" ht="15.5" x14ac:dyDescent="0.35">
      <c r="F5" s="17"/>
      <c r="G5" s="17"/>
      <c r="H5" s="18"/>
      <c r="I5" s="17"/>
    </row>
    <row r="6" spans="1:10" ht="17.25" customHeight="1" x14ac:dyDescent="0.35">
      <c r="A6" s="44" t="s">
        <v>12</v>
      </c>
      <c r="B6" s="3" t="s">
        <v>1</v>
      </c>
      <c r="C6" s="19">
        <v>89680</v>
      </c>
      <c r="D6" s="20">
        <f>'Income detail'!J19</f>
        <v>0</v>
      </c>
      <c r="E6" s="21">
        <f>D6-C6</f>
        <v>-89680</v>
      </c>
      <c r="F6" s="21"/>
      <c r="G6" s="21"/>
      <c r="H6" s="21"/>
      <c r="I6" s="21"/>
    </row>
    <row r="7" spans="1:10" ht="19.5" customHeight="1" x14ac:dyDescent="0.35">
      <c r="A7" s="44" t="s">
        <v>7</v>
      </c>
      <c r="B7" s="3" t="s">
        <v>118</v>
      </c>
      <c r="C7" s="22">
        <v>0</v>
      </c>
      <c r="D7" s="22">
        <v>119761.87</v>
      </c>
      <c r="E7" s="21">
        <f t="shared" ref="E7:E13" si="0">D7-C7</f>
        <v>119761.87</v>
      </c>
      <c r="F7" s="21"/>
      <c r="G7" s="21"/>
      <c r="H7" s="21"/>
      <c r="I7" s="21"/>
    </row>
    <row r="8" spans="1:10" x14ac:dyDescent="0.35">
      <c r="A8" s="44" t="s">
        <v>8</v>
      </c>
      <c r="B8" s="3" t="s">
        <v>116</v>
      </c>
      <c r="C8" s="22">
        <v>0</v>
      </c>
      <c r="D8" s="22">
        <f>'Income detail'!Q14</f>
        <v>0</v>
      </c>
      <c r="E8" s="21">
        <f t="shared" si="0"/>
        <v>0</v>
      </c>
      <c r="F8" s="21"/>
      <c r="G8" s="21"/>
      <c r="H8" s="21"/>
      <c r="I8" s="21"/>
    </row>
    <row r="9" spans="1:10" x14ac:dyDescent="0.35">
      <c r="A9" s="44" t="s">
        <v>9</v>
      </c>
      <c r="B9" s="3" t="s">
        <v>21</v>
      </c>
      <c r="C9" s="22">
        <v>1207500</v>
      </c>
      <c r="D9" s="22">
        <f>'Income detail'!D19</f>
        <v>0</v>
      </c>
      <c r="E9" s="21">
        <f t="shared" si="0"/>
        <v>-1207500</v>
      </c>
      <c r="F9" s="21"/>
      <c r="G9" s="21"/>
      <c r="H9" s="21"/>
      <c r="I9" s="21"/>
    </row>
    <row r="10" spans="1:10" ht="29" x14ac:dyDescent="0.35">
      <c r="A10" s="44" t="s">
        <v>13</v>
      </c>
      <c r="B10" s="3" t="s">
        <v>115</v>
      </c>
      <c r="C10" s="22">
        <v>24000</v>
      </c>
      <c r="D10" s="22">
        <f>'Other income detail'!B14</f>
        <v>0</v>
      </c>
      <c r="E10" s="21">
        <f t="shared" si="0"/>
        <v>-24000</v>
      </c>
      <c r="F10" s="21"/>
      <c r="G10" s="21"/>
      <c r="H10" s="21"/>
      <c r="I10" s="21"/>
    </row>
    <row r="11" spans="1:10" x14ac:dyDescent="0.35">
      <c r="A11" s="44" t="s">
        <v>14</v>
      </c>
      <c r="B11" s="3" t="s">
        <v>117</v>
      </c>
      <c r="C11" s="22">
        <v>0</v>
      </c>
      <c r="D11" s="22">
        <f>'Other income detail'!G14</f>
        <v>0</v>
      </c>
      <c r="E11" s="21">
        <f t="shared" si="0"/>
        <v>0</v>
      </c>
      <c r="F11" s="21"/>
      <c r="G11" s="21"/>
      <c r="H11" s="21"/>
      <c r="I11" s="21"/>
    </row>
    <row r="12" spans="1:10" ht="19.5" customHeight="1" x14ac:dyDescent="0.35">
      <c r="A12" s="32" t="s">
        <v>89</v>
      </c>
      <c r="B12" s="11" t="s">
        <v>82</v>
      </c>
      <c r="C12" s="22">
        <v>0</v>
      </c>
      <c r="D12" s="22">
        <f>'Donations detail'!B11</f>
        <v>10500</v>
      </c>
      <c r="E12" s="21">
        <f t="shared" si="0"/>
        <v>10500</v>
      </c>
      <c r="F12" s="21"/>
      <c r="G12" s="21"/>
      <c r="H12" s="21"/>
      <c r="I12" s="21"/>
    </row>
    <row r="13" spans="1:10" ht="29" x14ac:dyDescent="0.35">
      <c r="A13" s="32" t="s">
        <v>17</v>
      </c>
      <c r="B13" s="56" t="s">
        <v>137</v>
      </c>
      <c r="C13" s="22">
        <v>0</v>
      </c>
      <c r="D13" s="22">
        <f>'Other income detail'!L14</f>
        <v>23019</v>
      </c>
      <c r="E13" s="21">
        <f t="shared" si="0"/>
        <v>23019</v>
      </c>
      <c r="F13" s="21"/>
      <c r="G13" s="21"/>
      <c r="H13" s="21"/>
      <c r="I13" s="21"/>
    </row>
    <row r="14" spans="1:10" ht="19.5" customHeight="1" x14ac:dyDescent="0.35">
      <c r="E14" s="21"/>
      <c r="F14" s="21"/>
      <c r="G14" s="21"/>
      <c r="H14" s="21"/>
      <c r="I14" s="21"/>
    </row>
    <row r="15" spans="1:10" x14ac:dyDescent="0.35">
      <c r="B15" s="23" t="s">
        <v>5</v>
      </c>
      <c r="C15" s="19">
        <f>SUM(C6:C14)</f>
        <v>1321180</v>
      </c>
      <c r="D15" s="19">
        <f>SUM(D6:D14)</f>
        <v>153280.87</v>
      </c>
      <c r="E15" s="19">
        <f>SUM(E6:E14)</f>
        <v>-1167899.1299999999</v>
      </c>
      <c r="F15" s="21"/>
      <c r="G15" s="21"/>
      <c r="H15" s="21"/>
      <c r="I15" s="21"/>
    </row>
    <row r="16" spans="1:10" ht="18" customHeight="1" x14ac:dyDescent="0.35">
      <c r="F16" s="19"/>
      <c r="G16" s="19"/>
      <c r="H16" s="19"/>
      <c r="I16" s="19"/>
    </row>
    <row r="18" spans="1:10" ht="15.5" x14ac:dyDescent="0.35">
      <c r="A18" s="13"/>
      <c r="B18" s="14" t="s">
        <v>90</v>
      </c>
      <c r="C18" s="37"/>
      <c r="D18" s="37"/>
    </row>
    <row r="19" spans="1:10" ht="15.5" x14ac:dyDescent="0.35">
      <c r="A19" s="13"/>
      <c r="B19" s="14"/>
      <c r="C19" s="37"/>
      <c r="D19" s="37"/>
    </row>
    <row r="20" spans="1:10" s="13" customFormat="1" ht="15.5" x14ac:dyDescent="0.35">
      <c r="B20" s="54" t="s">
        <v>126</v>
      </c>
      <c r="C20" s="37"/>
      <c r="D20" s="37"/>
      <c r="E20" s="38"/>
      <c r="G20" s="14"/>
      <c r="H20" s="14"/>
      <c r="J20" s="14"/>
    </row>
    <row r="21" spans="1:10" s="13" customFormat="1" ht="15.5" x14ac:dyDescent="0.35">
      <c r="A21" s="10" t="s">
        <v>12</v>
      </c>
      <c r="B21" s="11" t="s">
        <v>2</v>
      </c>
      <c r="C21" s="20">
        <v>1000</v>
      </c>
      <c r="D21" s="20">
        <f>'Expense detail'!B22</f>
        <v>0</v>
      </c>
      <c r="E21" s="24">
        <f>C21-D21</f>
        <v>1000</v>
      </c>
      <c r="G21" s="14"/>
      <c r="H21" s="14"/>
      <c r="J21" s="14"/>
    </row>
    <row r="22" spans="1:10" x14ac:dyDescent="0.35">
      <c r="A22" s="10" t="s">
        <v>7</v>
      </c>
      <c r="B22" s="11" t="s">
        <v>3</v>
      </c>
      <c r="C22" s="20">
        <v>52000</v>
      </c>
      <c r="D22" s="20">
        <f>'Expense detail'!F22</f>
        <v>0</v>
      </c>
      <c r="E22" s="24">
        <f t="shared" ref="E22:E33" si="1">C22-D22</f>
        <v>52000</v>
      </c>
      <c r="F22" s="21"/>
      <c r="G22" s="25"/>
      <c r="H22" s="25"/>
      <c r="I22" s="25"/>
    </row>
    <row r="23" spans="1:10" ht="24.75" customHeight="1" x14ac:dyDescent="0.35">
      <c r="A23" s="10" t="s">
        <v>8</v>
      </c>
      <c r="B23" s="11" t="s">
        <v>11</v>
      </c>
      <c r="C23" s="20">
        <v>18000</v>
      </c>
      <c r="D23" s="20">
        <f>'Expense detail'!J22</f>
        <v>0</v>
      </c>
      <c r="E23" s="24">
        <f t="shared" si="1"/>
        <v>18000</v>
      </c>
      <c r="F23" s="21"/>
      <c r="G23" s="25"/>
      <c r="H23" s="25"/>
      <c r="I23" s="25"/>
    </row>
    <row r="24" spans="1:10" ht="24.75" customHeight="1" x14ac:dyDescent="0.35">
      <c r="A24" s="44" t="s">
        <v>9</v>
      </c>
      <c r="B24" s="3" t="s">
        <v>10</v>
      </c>
      <c r="C24" s="20"/>
      <c r="D24" s="20"/>
      <c r="E24" s="24"/>
      <c r="F24" s="21"/>
      <c r="G24" s="25"/>
      <c r="H24" s="25"/>
      <c r="I24" s="25"/>
    </row>
    <row r="25" spans="1:10" x14ac:dyDescent="0.35">
      <c r="A25" s="44" t="s">
        <v>124</v>
      </c>
      <c r="B25" s="3" t="s">
        <v>76</v>
      </c>
      <c r="C25" s="20">
        <v>1207500</v>
      </c>
      <c r="D25" s="20">
        <f>'Expense detail'!N22</f>
        <v>85000</v>
      </c>
      <c r="E25" s="24">
        <f t="shared" si="1"/>
        <v>1122500</v>
      </c>
      <c r="F25" s="21"/>
      <c r="G25" s="25"/>
      <c r="H25" s="25"/>
      <c r="I25" s="25"/>
    </row>
    <row r="26" spans="1:10" x14ac:dyDescent="0.35">
      <c r="A26" s="44" t="s">
        <v>125</v>
      </c>
      <c r="B26" s="3" t="s">
        <v>93</v>
      </c>
      <c r="C26" s="20">
        <v>24000</v>
      </c>
      <c r="D26" s="20">
        <f>'Expense detail'!R22</f>
        <v>0</v>
      </c>
      <c r="E26" s="24">
        <f t="shared" si="1"/>
        <v>24000</v>
      </c>
      <c r="F26" s="21"/>
      <c r="G26" s="25"/>
      <c r="H26" s="25"/>
      <c r="I26" s="25"/>
    </row>
    <row r="27" spans="1:10" x14ac:dyDescent="0.35">
      <c r="A27" t="s">
        <v>13</v>
      </c>
      <c r="B27" s="11" t="s">
        <v>19</v>
      </c>
      <c r="C27" s="19">
        <v>1925</v>
      </c>
      <c r="D27" s="20">
        <f>'Expense detail'!V22</f>
        <v>0</v>
      </c>
      <c r="E27" s="24">
        <f t="shared" si="1"/>
        <v>1925</v>
      </c>
      <c r="F27" s="21"/>
      <c r="G27" s="25"/>
      <c r="H27" s="25"/>
      <c r="I27" s="25"/>
    </row>
    <row r="28" spans="1:10" x14ac:dyDescent="0.35">
      <c r="A28" t="s">
        <v>14</v>
      </c>
      <c r="B28" s="11" t="s">
        <v>20</v>
      </c>
      <c r="C28" s="19">
        <v>1750</v>
      </c>
      <c r="D28" s="20">
        <f>'Expense detail'!Z22</f>
        <v>0</v>
      </c>
      <c r="E28" s="24">
        <f t="shared" si="1"/>
        <v>1750</v>
      </c>
      <c r="F28" s="21"/>
      <c r="G28" s="25"/>
      <c r="H28" s="25"/>
      <c r="I28" s="25"/>
    </row>
    <row r="29" spans="1:10" x14ac:dyDescent="0.35">
      <c r="A29" s="44"/>
      <c r="C29" s="19"/>
      <c r="D29" s="20"/>
      <c r="E29" s="24"/>
      <c r="F29" s="21"/>
      <c r="G29" s="25"/>
      <c r="H29" s="25"/>
      <c r="I29" s="25"/>
    </row>
    <row r="30" spans="1:10" x14ac:dyDescent="0.35">
      <c r="A30"/>
      <c r="B30" s="54" t="s">
        <v>127</v>
      </c>
      <c r="C30" s="19"/>
      <c r="D30" s="20"/>
      <c r="E30" s="24"/>
      <c r="F30" s="21"/>
      <c r="G30" s="25"/>
      <c r="H30" s="25"/>
      <c r="I30" s="25"/>
    </row>
    <row r="31" spans="1:10" ht="29.25" customHeight="1" x14ac:dyDescent="0.35">
      <c r="A31" t="s">
        <v>89</v>
      </c>
      <c r="B31" s="11" t="s">
        <v>4</v>
      </c>
      <c r="C31" s="20">
        <v>10000</v>
      </c>
      <c r="D31" s="20">
        <f>'Expense detail'!AD22</f>
        <v>0</v>
      </c>
      <c r="E31" s="24">
        <f t="shared" si="1"/>
        <v>10000</v>
      </c>
      <c r="F31" s="21"/>
      <c r="G31" s="25"/>
      <c r="H31" s="25"/>
      <c r="I31" s="25"/>
    </row>
    <row r="32" spans="1:10" ht="18" customHeight="1" x14ac:dyDescent="0.35">
      <c r="A32" t="s">
        <v>17</v>
      </c>
      <c r="B32" s="11" t="s">
        <v>16</v>
      </c>
      <c r="C32" s="29">
        <v>5000</v>
      </c>
      <c r="D32" s="20">
        <f>'Expense detail'!AH22</f>
        <v>0</v>
      </c>
      <c r="E32" s="24">
        <f t="shared" si="1"/>
        <v>5000</v>
      </c>
      <c r="F32" s="21"/>
      <c r="G32" s="25"/>
      <c r="H32" s="25"/>
      <c r="I32" s="25"/>
    </row>
    <row r="33" spans="1:9" ht="18" customHeight="1" x14ac:dyDescent="0.35">
      <c r="A33" t="s">
        <v>18</v>
      </c>
      <c r="B33" s="11" t="s">
        <v>6</v>
      </c>
      <c r="C33" s="22">
        <v>0</v>
      </c>
      <c r="D33" s="22">
        <f>'Expense detail'!AL22</f>
        <v>0</v>
      </c>
      <c r="E33" s="24">
        <f t="shared" si="1"/>
        <v>0</v>
      </c>
      <c r="F33" s="21"/>
      <c r="G33" s="25"/>
      <c r="H33" s="25"/>
      <c r="I33" s="25"/>
    </row>
    <row r="34" spans="1:9" ht="18" customHeight="1" x14ac:dyDescent="0.35">
      <c r="E34" s="24"/>
      <c r="F34" s="21"/>
      <c r="G34" s="25"/>
      <c r="H34" s="25"/>
      <c r="I34" s="25"/>
    </row>
    <row r="35" spans="1:9" ht="18" customHeight="1" x14ac:dyDescent="0.35">
      <c r="B35" s="23" t="s">
        <v>5</v>
      </c>
      <c r="C35" s="19">
        <f>SUM(C21:C33)</f>
        <v>1321175</v>
      </c>
      <c r="D35" s="19">
        <f>SUM(D21:D33)</f>
        <v>85000</v>
      </c>
      <c r="E35" s="21">
        <f>C35-D35</f>
        <v>1236175</v>
      </c>
      <c r="F35" s="21"/>
      <c r="G35" s="25"/>
      <c r="H35" s="25"/>
      <c r="I35" s="25"/>
    </row>
    <row r="36" spans="1:9" ht="18" customHeight="1" x14ac:dyDescent="0.35">
      <c r="B36" s="22"/>
      <c r="E36" s="21"/>
      <c r="F36" s="21"/>
      <c r="G36" s="25"/>
      <c r="H36" s="25"/>
      <c r="I36" s="25"/>
    </row>
    <row r="37" spans="1:9" ht="18" customHeight="1" x14ac:dyDescent="0.35">
      <c r="B37" s="23"/>
      <c r="C37" s="19"/>
      <c r="D37" s="19"/>
    </row>
    <row r="38" spans="1:9" x14ac:dyDescent="0.35">
      <c r="B38" s="23" t="s">
        <v>88</v>
      </c>
      <c r="C38" s="19"/>
      <c r="D38" s="19">
        <f>D15-D35</f>
        <v>68280.87</v>
      </c>
    </row>
    <row r="39" spans="1:9" x14ac:dyDescent="0.35">
      <c r="B39" s="23"/>
    </row>
    <row r="40" spans="1:9" ht="29" x14ac:dyDescent="0.35">
      <c r="B40" s="28" t="s">
        <v>91</v>
      </c>
      <c r="C40" s="39"/>
      <c r="D40" s="39"/>
      <c r="G40" s="41"/>
    </row>
    <row r="41" spans="1:9" ht="15.5" x14ac:dyDescent="0.35">
      <c r="B41" s="53" t="s">
        <v>1</v>
      </c>
      <c r="C41" s="48">
        <v>5</v>
      </c>
      <c r="D41" s="39"/>
      <c r="E41" s="10"/>
      <c r="G41" s="41"/>
    </row>
    <row r="42" spans="1:9" ht="15.5" x14ac:dyDescent="0.35">
      <c r="B42" s="53" t="s">
        <v>82</v>
      </c>
      <c r="C42" s="48">
        <v>11150</v>
      </c>
      <c r="D42" s="40"/>
      <c r="E42" s="10"/>
      <c r="G42" s="41"/>
    </row>
    <row r="43" spans="1:9" ht="15.5" x14ac:dyDescent="0.35">
      <c r="B43" s="53" t="s">
        <v>119</v>
      </c>
      <c r="C43" s="48">
        <v>37452</v>
      </c>
      <c r="D43" s="39"/>
      <c r="E43" s="10"/>
      <c r="G43" s="41"/>
    </row>
    <row r="44" spans="1:9" ht="15.5" x14ac:dyDescent="0.35">
      <c r="B44" s="53" t="s">
        <v>37</v>
      </c>
      <c r="C44" s="48">
        <v>-9</v>
      </c>
      <c r="D44" s="40"/>
      <c r="E44" s="10"/>
      <c r="G44" s="41"/>
      <c r="H44" s="32"/>
    </row>
    <row r="45" spans="1:9" ht="15.5" x14ac:dyDescent="0.35">
      <c r="B45" s="53" t="s">
        <v>120</v>
      </c>
      <c r="C45" s="48">
        <v>12000</v>
      </c>
      <c r="D45" s="39"/>
      <c r="E45" s="10"/>
      <c r="G45" s="41"/>
    </row>
    <row r="46" spans="1:9" x14ac:dyDescent="0.35">
      <c r="B46" s="53" t="s">
        <v>121</v>
      </c>
      <c r="C46" s="49">
        <f>19998-19997</f>
        <v>1</v>
      </c>
      <c r="E46" s="10"/>
    </row>
    <row r="47" spans="1:9" x14ac:dyDescent="0.35">
      <c r="B47" s="53" t="s">
        <v>116</v>
      </c>
      <c r="C47" s="49">
        <f>7291.74-7730.24</f>
        <v>-438.5</v>
      </c>
    </row>
    <row r="48" spans="1:9" x14ac:dyDescent="0.35">
      <c r="B48" s="53" t="s">
        <v>2</v>
      </c>
      <c r="C48" s="48">
        <v>985.05</v>
      </c>
      <c r="E48" s="10"/>
    </row>
    <row r="49" spans="2:5" x14ac:dyDescent="0.35">
      <c r="B49" s="53" t="s">
        <v>98</v>
      </c>
      <c r="C49" s="48">
        <v>1497.81</v>
      </c>
    </row>
    <row r="50" spans="2:5" x14ac:dyDescent="0.35">
      <c r="B50" s="53" t="s">
        <v>122</v>
      </c>
      <c r="C50" s="48">
        <v>4925</v>
      </c>
      <c r="E50" s="10"/>
    </row>
    <row r="51" spans="2:5" x14ac:dyDescent="0.35">
      <c r="B51" s="53" t="s">
        <v>123</v>
      </c>
      <c r="C51" s="49">
        <v>642.28</v>
      </c>
      <c r="E51" s="10"/>
    </row>
    <row r="52" spans="2:5" x14ac:dyDescent="0.35">
      <c r="B52" s="53" t="s">
        <v>78</v>
      </c>
      <c r="C52" s="50">
        <v>17000</v>
      </c>
      <c r="E52" s="10"/>
    </row>
    <row r="53" spans="2:5" x14ac:dyDescent="0.35">
      <c r="B53" s="53" t="s">
        <v>16</v>
      </c>
      <c r="C53" s="51">
        <v>34551.230000000003</v>
      </c>
      <c r="E53" s="10"/>
    </row>
    <row r="54" spans="2:5" ht="15.5" x14ac:dyDescent="0.35">
      <c r="B54" s="13"/>
      <c r="C54" s="52">
        <f>SUM(C41:C53)</f>
        <v>119761.87</v>
      </c>
    </row>
  </sheetData>
  <phoneticPr fontId="3" type="noConversion"/>
  <printOptions gridLines="1"/>
  <pageMargins left="0.25" right="0.25" top="0.75" bottom="0.75" header="0.3" footer="0.3"/>
  <pageSetup orientation="portrait" r:id="rId1"/>
  <headerFooter>
    <oddHeader xml:space="preserve">&amp;CWPLC budget
2018 YTD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topLeftCell="X1" zoomScale="90" zoomScaleNormal="90" workbookViewId="0">
      <pane ySplit="1" topLeftCell="A2" activePane="bottomLeft" state="frozen"/>
      <selection activeCell="K1" sqref="K1"/>
      <selection pane="bottomLeft" activeCell="AE17" sqref="AE17"/>
    </sheetView>
  </sheetViews>
  <sheetFormatPr defaultColWidth="9.1796875" defaultRowHeight="14.5" x14ac:dyDescent="0.35"/>
  <cols>
    <col min="1" max="1" width="9.1796875" style="79"/>
    <col min="2" max="2" width="10.26953125" style="79" bestFit="1" customWidth="1"/>
    <col min="3" max="3" width="10.453125" style="79" bestFit="1" customWidth="1"/>
    <col min="4" max="4" width="3.1796875" style="79" customWidth="1"/>
    <col min="5" max="5" width="23.453125" style="79" bestFit="1" customWidth="1"/>
    <col min="6" max="6" width="12" style="100" bestFit="1" customWidth="1"/>
    <col min="7" max="7" width="10.453125" style="79" bestFit="1" customWidth="1"/>
    <col min="8" max="8" width="3" style="79" customWidth="1"/>
    <col min="9" max="9" width="16.81640625" style="79" bestFit="1" customWidth="1"/>
    <col min="10" max="10" width="12" style="101" bestFit="1" customWidth="1"/>
    <col min="11" max="11" width="10.54296875" style="79" bestFit="1" customWidth="1"/>
    <col min="12" max="12" width="3" style="79" customWidth="1"/>
    <col min="13" max="13" width="22.1796875" style="110" bestFit="1" customWidth="1"/>
    <col min="14" max="14" width="14.7265625" style="101" bestFit="1" customWidth="1"/>
    <col min="15" max="15" width="14.453125" style="57" customWidth="1"/>
    <col min="16" max="16" width="2.90625" style="79" customWidth="1"/>
    <col min="17" max="17" width="18.1796875" style="79" bestFit="1" customWidth="1"/>
    <col min="18" max="18" width="14.453125" style="101" customWidth="1"/>
    <col min="19" max="19" width="14.453125" style="79" customWidth="1"/>
    <col min="20" max="20" width="2.54296875" style="79" customWidth="1"/>
    <col min="21" max="21" width="18.1796875" style="79" bestFit="1" customWidth="1"/>
    <col min="22" max="22" width="14.453125" style="101" customWidth="1"/>
    <col min="23" max="23" width="14.453125" style="79" customWidth="1"/>
    <col min="24" max="24" width="2.54296875" style="79" customWidth="1"/>
    <col min="25" max="25" width="18.7265625" style="79" bestFit="1" customWidth="1"/>
    <col min="26" max="26" width="14.453125" style="107" customWidth="1"/>
    <col min="27" max="27" width="14.453125" style="79" customWidth="1"/>
    <col min="28" max="28" width="3.26953125" style="79" customWidth="1"/>
    <col min="29" max="29" width="11" style="79" customWidth="1"/>
    <col min="30" max="30" width="10.54296875" style="100" bestFit="1" customWidth="1"/>
    <col min="31" max="31" width="21.54296875" style="79" customWidth="1"/>
    <col min="32" max="32" width="3.1796875" style="79" customWidth="1"/>
    <col min="33" max="33" width="17.1796875" style="79" customWidth="1"/>
    <col min="34" max="34" width="9.7265625" style="107" customWidth="1"/>
    <col min="35" max="35" width="9.7265625" style="79" customWidth="1"/>
    <col min="36" max="36" width="3" style="79" customWidth="1"/>
    <col min="37" max="37" width="25.26953125" style="79" bestFit="1" customWidth="1"/>
    <col min="38" max="38" width="10.54296875" style="105" bestFit="1" customWidth="1"/>
    <col min="39" max="39" width="11.26953125" style="79" customWidth="1"/>
    <col min="40" max="16384" width="9.1796875" style="79"/>
  </cols>
  <sheetData>
    <row r="1" spans="1:39" s="61" customFormat="1" ht="30.75" customHeight="1" x14ac:dyDescent="0.35">
      <c r="A1" s="61" t="s">
        <v>2</v>
      </c>
      <c r="C1" s="61" t="s">
        <v>77</v>
      </c>
      <c r="E1" s="93" t="s">
        <v>75</v>
      </c>
      <c r="F1" s="94"/>
      <c r="G1" s="61" t="s">
        <v>68</v>
      </c>
      <c r="I1" s="61" t="s">
        <v>11</v>
      </c>
      <c r="J1" s="95"/>
      <c r="K1" s="61" t="s">
        <v>68</v>
      </c>
      <c r="M1" s="61" t="s">
        <v>76</v>
      </c>
      <c r="N1" s="95"/>
      <c r="O1" s="96" t="s">
        <v>68</v>
      </c>
      <c r="Q1" s="61" t="s">
        <v>128</v>
      </c>
      <c r="R1" s="95"/>
      <c r="S1" s="61" t="s">
        <v>77</v>
      </c>
      <c r="U1" s="61" t="s">
        <v>19</v>
      </c>
      <c r="V1" s="95"/>
      <c r="W1" s="61" t="s">
        <v>77</v>
      </c>
      <c r="Y1" s="61" t="s">
        <v>20</v>
      </c>
      <c r="Z1" s="88"/>
      <c r="AA1" s="61" t="s">
        <v>77</v>
      </c>
      <c r="AC1" s="97" t="s">
        <v>78</v>
      </c>
      <c r="AD1" s="94"/>
      <c r="AE1" s="61" t="s">
        <v>68</v>
      </c>
      <c r="AG1" s="98" t="s">
        <v>16</v>
      </c>
      <c r="AH1" s="88"/>
      <c r="AI1" s="61" t="s">
        <v>68</v>
      </c>
      <c r="AK1" s="98" t="s">
        <v>6</v>
      </c>
      <c r="AL1" s="69"/>
      <c r="AM1" s="61" t="s">
        <v>68</v>
      </c>
    </row>
    <row r="2" spans="1:39" ht="15" thickBot="1" x14ac:dyDescent="0.4">
      <c r="B2" s="99"/>
      <c r="C2" s="57"/>
      <c r="G2" s="57"/>
      <c r="J2" s="99"/>
      <c r="K2" s="57"/>
      <c r="L2" s="101"/>
      <c r="M2" s="79" t="s">
        <v>129</v>
      </c>
      <c r="N2" s="59">
        <v>85000</v>
      </c>
      <c r="O2" s="57">
        <v>43858</v>
      </c>
      <c r="P2" s="102"/>
      <c r="R2" s="99"/>
      <c r="S2" s="57"/>
      <c r="U2" s="103"/>
      <c r="V2" s="104"/>
      <c r="W2" s="57"/>
      <c r="Z2" s="105"/>
      <c r="AA2" s="57"/>
      <c r="AB2" s="57"/>
      <c r="AC2" s="97"/>
      <c r="AG2" s="106"/>
      <c r="AI2" s="57"/>
      <c r="AK2" s="103"/>
      <c r="AL2" s="59"/>
      <c r="AM2" s="57"/>
    </row>
    <row r="3" spans="1:39" ht="15" thickBot="1" x14ac:dyDescent="0.4">
      <c r="B3" s="105"/>
      <c r="C3" s="57"/>
      <c r="G3" s="57"/>
      <c r="I3" s="108"/>
      <c r="J3" s="109"/>
      <c r="K3" s="57"/>
      <c r="M3" s="79"/>
      <c r="N3" s="99"/>
      <c r="P3" s="57"/>
      <c r="Q3" s="57"/>
      <c r="S3" s="57"/>
      <c r="T3" s="57"/>
      <c r="U3" s="57"/>
      <c r="W3" s="57"/>
      <c r="X3" s="57"/>
      <c r="Y3" s="57"/>
      <c r="AA3" s="57"/>
      <c r="AB3" s="57"/>
      <c r="AL3" s="101"/>
      <c r="AM3" s="57"/>
    </row>
    <row r="4" spans="1:39" x14ac:dyDescent="0.35">
      <c r="I4" s="103"/>
      <c r="J4" s="99"/>
      <c r="K4" s="57"/>
      <c r="M4" s="79"/>
      <c r="N4" s="99"/>
      <c r="P4" s="57"/>
      <c r="Q4" s="57"/>
      <c r="S4" s="57"/>
      <c r="T4" s="57"/>
      <c r="U4" s="57"/>
      <c r="W4" s="57"/>
      <c r="X4" s="57"/>
      <c r="Y4" s="57"/>
      <c r="AA4" s="57"/>
      <c r="AB4" s="57"/>
      <c r="AL4" s="101"/>
      <c r="AM4" s="57"/>
    </row>
    <row r="5" spans="1:39" x14ac:dyDescent="0.35">
      <c r="J5" s="99"/>
      <c r="K5" s="57"/>
      <c r="M5" s="79"/>
      <c r="N5" s="99"/>
      <c r="P5" s="57"/>
      <c r="Q5" s="57"/>
      <c r="S5" s="57"/>
      <c r="T5" s="57"/>
      <c r="U5" s="57"/>
      <c r="W5" s="57"/>
      <c r="X5" s="57"/>
      <c r="Y5" s="57"/>
      <c r="AA5" s="57"/>
      <c r="AB5" s="57"/>
    </row>
    <row r="6" spans="1:39" x14ac:dyDescent="0.35">
      <c r="I6" s="57"/>
      <c r="M6" s="79"/>
      <c r="N6" s="99"/>
      <c r="P6" s="57"/>
      <c r="Q6" s="57"/>
      <c r="S6" s="57"/>
      <c r="T6" s="57"/>
      <c r="U6" s="57"/>
      <c r="W6" s="57"/>
      <c r="X6" s="57"/>
      <c r="Y6" s="57"/>
      <c r="AA6" s="57"/>
      <c r="AB6" s="57"/>
      <c r="AL6" s="79"/>
    </row>
    <row r="7" spans="1:39" x14ac:dyDescent="0.35">
      <c r="I7" s="57"/>
      <c r="M7" s="79"/>
      <c r="P7" s="57"/>
      <c r="Q7" s="57"/>
      <c r="S7" s="57"/>
      <c r="T7" s="57"/>
      <c r="U7" s="57"/>
      <c r="W7" s="57"/>
      <c r="X7" s="57"/>
      <c r="Y7" s="57"/>
      <c r="AA7" s="57"/>
      <c r="AB7" s="57"/>
    </row>
    <row r="8" spans="1:39" x14ac:dyDescent="0.35">
      <c r="I8" s="57"/>
      <c r="M8" s="79"/>
      <c r="P8" s="57"/>
      <c r="Q8" s="57"/>
      <c r="S8" s="57"/>
      <c r="T8" s="57"/>
      <c r="U8" s="57"/>
      <c r="W8" s="57"/>
      <c r="X8" s="57"/>
      <c r="Y8" s="57"/>
      <c r="AA8" s="57"/>
      <c r="AB8" s="57"/>
    </row>
    <row r="9" spans="1:39" x14ac:dyDescent="0.35">
      <c r="I9" s="57"/>
      <c r="M9" s="79"/>
      <c r="P9" s="57"/>
      <c r="Q9" s="57"/>
      <c r="S9" s="57"/>
      <c r="T9" s="57"/>
      <c r="U9" s="57"/>
      <c r="W9" s="57"/>
      <c r="X9" s="57"/>
      <c r="Y9" s="57"/>
      <c r="AA9" s="57"/>
      <c r="AB9" s="57"/>
    </row>
    <row r="10" spans="1:39" x14ac:dyDescent="0.35">
      <c r="I10" s="57"/>
      <c r="M10" s="79"/>
      <c r="P10" s="57"/>
      <c r="Q10" s="57"/>
      <c r="S10" s="57"/>
      <c r="T10" s="57"/>
      <c r="U10" s="57"/>
      <c r="W10" s="57"/>
      <c r="X10" s="57"/>
      <c r="Y10" s="57"/>
      <c r="AA10" s="57"/>
      <c r="AB10" s="57"/>
    </row>
    <row r="11" spans="1:39" x14ac:dyDescent="0.35">
      <c r="I11" s="57"/>
      <c r="M11" s="79"/>
      <c r="P11" s="57"/>
      <c r="Q11" s="57"/>
      <c r="S11" s="57"/>
      <c r="T11" s="57"/>
      <c r="U11" s="57"/>
      <c r="W11" s="57"/>
      <c r="X11" s="57"/>
      <c r="Y11" s="57"/>
      <c r="AA11" s="57"/>
      <c r="AB11" s="57"/>
    </row>
    <row r="12" spans="1:39" x14ac:dyDescent="0.35">
      <c r="I12" s="57"/>
      <c r="M12" s="79"/>
      <c r="P12" s="57"/>
      <c r="Q12" s="57"/>
      <c r="S12" s="57"/>
      <c r="T12" s="57"/>
      <c r="U12" s="57"/>
      <c r="W12" s="57"/>
      <c r="X12" s="57"/>
      <c r="Y12" s="57"/>
      <c r="AA12" s="57"/>
      <c r="AB12" s="57"/>
    </row>
    <row r="13" spans="1:39" x14ac:dyDescent="0.35">
      <c r="I13" s="57"/>
      <c r="M13" s="79"/>
      <c r="P13" s="57"/>
      <c r="Q13" s="57"/>
      <c r="S13" s="57"/>
      <c r="T13" s="57"/>
      <c r="U13" s="57"/>
      <c r="W13" s="57"/>
      <c r="X13" s="57"/>
      <c r="Y13" s="57"/>
      <c r="AA13" s="57"/>
      <c r="AB13" s="57"/>
    </row>
    <row r="14" spans="1:39" x14ac:dyDescent="0.35">
      <c r="I14" s="57"/>
      <c r="M14" s="79"/>
      <c r="P14" s="57"/>
      <c r="Q14" s="57"/>
      <c r="S14" s="57"/>
      <c r="T14" s="57"/>
      <c r="U14" s="57"/>
      <c r="W14" s="57"/>
      <c r="X14" s="57"/>
      <c r="Y14" s="57"/>
      <c r="AA14" s="57"/>
      <c r="AB14" s="57"/>
    </row>
    <row r="15" spans="1:39" x14ac:dyDescent="0.35">
      <c r="I15" s="101"/>
      <c r="M15" s="79"/>
      <c r="P15" s="57"/>
      <c r="Q15" s="57"/>
      <c r="S15" s="57"/>
      <c r="T15" s="57"/>
      <c r="U15" s="57"/>
      <c r="W15" s="57"/>
      <c r="X15" s="57"/>
      <c r="Y15" s="57"/>
      <c r="AA15" s="57"/>
      <c r="AB15" s="57"/>
    </row>
    <row r="16" spans="1:39" x14ac:dyDescent="0.35">
      <c r="I16" s="57"/>
      <c r="M16" s="79"/>
      <c r="P16" s="57"/>
      <c r="Q16" s="57"/>
      <c r="S16" s="57"/>
      <c r="T16" s="57"/>
      <c r="U16" s="57"/>
      <c r="W16" s="57"/>
      <c r="X16" s="57"/>
      <c r="Y16" s="57"/>
      <c r="AA16" s="57"/>
      <c r="AB16" s="57"/>
    </row>
    <row r="17" spans="1:39" x14ac:dyDescent="0.35">
      <c r="I17" s="57"/>
      <c r="M17" s="79"/>
      <c r="P17" s="57"/>
      <c r="Q17" s="57"/>
      <c r="S17" s="57"/>
      <c r="T17" s="57"/>
      <c r="U17" s="57"/>
      <c r="W17" s="57"/>
      <c r="X17" s="57"/>
      <c r="Y17" s="57"/>
      <c r="AA17" s="57"/>
      <c r="AB17" s="57"/>
    </row>
    <row r="18" spans="1:39" x14ac:dyDescent="0.35">
      <c r="I18" s="57"/>
      <c r="M18" s="79"/>
      <c r="P18" s="57"/>
      <c r="Q18" s="57"/>
      <c r="S18" s="57"/>
      <c r="T18" s="57"/>
      <c r="U18" s="57"/>
      <c r="W18" s="57"/>
      <c r="X18" s="57"/>
      <c r="Y18" s="57"/>
      <c r="AA18" s="57"/>
      <c r="AB18" s="57"/>
    </row>
    <row r="19" spans="1:39" x14ac:dyDescent="0.35">
      <c r="I19" s="57"/>
      <c r="M19" s="79"/>
      <c r="P19" s="57"/>
      <c r="Q19" s="57"/>
      <c r="S19" s="57"/>
      <c r="T19" s="57"/>
      <c r="U19" s="57"/>
      <c r="W19" s="57"/>
      <c r="X19" s="57"/>
      <c r="Y19" s="57"/>
      <c r="AA19" s="57"/>
      <c r="AB19" s="57"/>
    </row>
    <row r="20" spans="1:39" x14ac:dyDescent="0.35">
      <c r="M20" s="79"/>
      <c r="P20" s="57"/>
      <c r="Q20" s="57"/>
      <c r="S20" s="57"/>
      <c r="T20" s="57"/>
      <c r="U20" s="57"/>
      <c r="W20" s="57"/>
      <c r="X20" s="57"/>
      <c r="Y20" s="57"/>
      <c r="AA20" s="57"/>
      <c r="AB20" s="57"/>
    </row>
    <row r="21" spans="1:39" x14ac:dyDescent="0.35">
      <c r="M21" s="79"/>
      <c r="N21" s="99"/>
      <c r="P21" s="57"/>
      <c r="Q21" s="57"/>
      <c r="S21" s="57"/>
      <c r="T21" s="57"/>
      <c r="U21" s="57"/>
      <c r="W21" s="57"/>
      <c r="X21" s="57"/>
      <c r="Y21" s="57"/>
      <c r="AA21" s="57"/>
      <c r="AB21" s="57"/>
    </row>
    <row r="22" spans="1:39" s="101" customFormat="1" x14ac:dyDescent="0.35">
      <c r="A22" s="111" t="s">
        <v>79</v>
      </c>
      <c r="B22" s="99">
        <f>SUM(B2:B21)</f>
        <v>0</v>
      </c>
      <c r="F22" s="100">
        <f>SUM(F2:F21)</f>
        <v>0</v>
      </c>
      <c r="J22" s="99">
        <f>SUM(J2:J21)</f>
        <v>0</v>
      </c>
      <c r="M22" s="110"/>
      <c r="N22" s="101">
        <f>SUM(N2:N20)</f>
        <v>85000</v>
      </c>
      <c r="O22" s="57"/>
      <c r="R22" s="99">
        <f>SUM(R2:R21)</f>
        <v>0</v>
      </c>
      <c r="V22" s="101">
        <f>SUM(V2:V21)</f>
        <v>0</v>
      </c>
      <c r="Z22" s="112">
        <f>SUM(Z2:Z21)</f>
        <v>0</v>
      </c>
      <c r="AD22" s="100">
        <f>SUM(AD2:AD21)</f>
        <v>0</v>
      </c>
      <c r="AH22" s="107">
        <f>SUM(AH2:AH21)</f>
        <v>0</v>
      </c>
      <c r="AK22" s="79"/>
      <c r="AL22" s="105">
        <f>SUM(AL2:AL21)</f>
        <v>0</v>
      </c>
      <c r="AM22" s="79"/>
    </row>
    <row r="23" spans="1:39" x14ac:dyDescent="0.35">
      <c r="P23" s="57"/>
      <c r="Q23" s="57"/>
      <c r="S23" s="57"/>
      <c r="T23" s="57"/>
      <c r="U23" s="57"/>
      <c r="W23" s="57"/>
      <c r="X23" s="57"/>
      <c r="Y23" s="57"/>
      <c r="AA23" s="57"/>
      <c r="AB23" s="57"/>
    </row>
    <row r="24" spans="1:39" x14ac:dyDescent="0.35">
      <c r="P24" s="57"/>
      <c r="Q24" s="57"/>
      <c r="S24" s="57"/>
      <c r="T24" s="57"/>
      <c r="U24" s="57"/>
      <c r="W24" s="57"/>
      <c r="X24" s="57"/>
      <c r="Y24" s="57"/>
      <c r="AA24" s="57"/>
      <c r="AB24" s="57"/>
    </row>
    <row r="25" spans="1:39" x14ac:dyDescent="0.35">
      <c r="M25" s="79"/>
      <c r="N25" s="79"/>
      <c r="P25" s="57"/>
      <c r="Q25" s="57"/>
      <c r="S25" s="57"/>
      <c r="T25" s="57"/>
      <c r="U25" s="57"/>
      <c r="W25" s="57"/>
      <c r="X25" s="57"/>
      <c r="Y25" s="57"/>
      <c r="AA25" s="57"/>
      <c r="AB25" s="57"/>
    </row>
    <row r="26" spans="1:39" x14ac:dyDescent="0.35">
      <c r="M26" s="79"/>
      <c r="N26" s="79"/>
    </row>
    <row r="27" spans="1:39" x14ac:dyDescent="0.35">
      <c r="M27" s="7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workbookViewId="0">
      <selection activeCell="C16" sqref="C16"/>
    </sheetView>
  </sheetViews>
  <sheetFormatPr defaultRowHeight="14.5" x14ac:dyDescent="0.35"/>
  <cols>
    <col min="1" max="1" width="28" style="63" bestFit="1" customWidth="1"/>
    <col min="2" max="2" width="16.26953125" style="63" bestFit="1" customWidth="1"/>
    <col min="3" max="3" width="12.7265625" style="63" bestFit="1" customWidth="1"/>
    <col min="4" max="4" width="8.7265625" style="63"/>
    <col min="5" max="5" width="15.7265625" style="63" bestFit="1" customWidth="1"/>
    <col min="6" max="6" width="20.81640625" style="63" bestFit="1" customWidth="1"/>
    <col min="7" max="7" width="12.7265625" style="73" bestFit="1" customWidth="1"/>
    <col min="8" max="8" width="8.7265625" style="63"/>
    <col min="9" max="9" width="18.81640625" style="63" bestFit="1" customWidth="1"/>
    <col min="10" max="10" width="19" style="63" bestFit="1" customWidth="1"/>
    <col min="11" max="11" width="16.81640625" style="63" bestFit="1" customWidth="1"/>
    <col min="12" max="12" width="12.1796875" style="73" bestFit="1" customWidth="1"/>
    <col min="13" max="15" width="8.7265625" style="63"/>
    <col min="16" max="16" width="8.7265625" style="80"/>
    <col min="17" max="16384" width="8.7265625" style="63"/>
  </cols>
  <sheetData>
    <row r="1" spans="1:12" s="62" customFormat="1" ht="18.5" x14ac:dyDescent="0.45">
      <c r="A1" s="42" t="s">
        <v>101</v>
      </c>
      <c r="B1" s="43">
        <f>B86-F85</f>
        <v>77442.330000000045</v>
      </c>
      <c r="G1" s="85"/>
      <c r="L1" s="85"/>
    </row>
    <row r="2" spans="1:12" ht="29" x14ac:dyDescent="0.35">
      <c r="A2" s="86" t="s">
        <v>105</v>
      </c>
      <c r="B2" s="87">
        <v>77442.33</v>
      </c>
    </row>
    <row r="4" spans="1:12" ht="29" x14ac:dyDescent="0.35">
      <c r="A4" s="62" t="s">
        <v>102</v>
      </c>
      <c r="B4" s="84" t="s">
        <v>83</v>
      </c>
      <c r="C4" s="61" t="s">
        <v>109</v>
      </c>
      <c r="D4" s="62"/>
      <c r="E4" s="62" t="s">
        <v>104</v>
      </c>
      <c r="F4" s="84" t="s">
        <v>103</v>
      </c>
      <c r="G4" s="61" t="s">
        <v>109</v>
      </c>
      <c r="H4" s="62"/>
      <c r="I4" s="62" t="s">
        <v>110</v>
      </c>
      <c r="J4" s="84" t="s">
        <v>111</v>
      </c>
      <c r="K4" s="88" t="s">
        <v>106</v>
      </c>
      <c r="L4" s="85" t="s">
        <v>112</v>
      </c>
    </row>
    <row r="5" spans="1:12" x14ac:dyDescent="0.35">
      <c r="A5" s="120" t="s">
        <v>269</v>
      </c>
      <c r="B5" s="121">
        <v>16938.080000000002</v>
      </c>
      <c r="C5" s="122">
        <v>43831</v>
      </c>
      <c r="E5" s="45" t="s">
        <v>158</v>
      </c>
      <c r="F5" s="46">
        <v>3328.56</v>
      </c>
      <c r="G5" s="47">
        <v>43832</v>
      </c>
      <c r="H5" s="27">
        <f>F5-J5</f>
        <v>0</v>
      </c>
      <c r="I5" s="118" t="s">
        <v>159</v>
      </c>
      <c r="J5" s="27">
        <v>3328.56</v>
      </c>
      <c r="K5" s="27">
        <v>0</v>
      </c>
      <c r="L5" s="9">
        <v>43832</v>
      </c>
    </row>
    <row r="6" spans="1:12" x14ac:dyDescent="0.35">
      <c r="A6" s="63" t="s">
        <v>129</v>
      </c>
      <c r="B6" s="89">
        <v>85000</v>
      </c>
      <c r="C6" s="31">
        <v>43859</v>
      </c>
      <c r="E6" s="45" t="s">
        <v>160</v>
      </c>
      <c r="F6" s="46">
        <v>3465.18</v>
      </c>
      <c r="G6" s="47">
        <v>43832</v>
      </c>
      <c r="H6" s="27">
        <f t="shared" ref="H6:H69" si="0">F6-J6</f>
        <v>0</v>
      </c>
      <c r="I6" s="118" t="s">
        <v>161</v>
      </c>
      <c r="J6" s="27">
        <v>3465.18</v>
      </c>
      <c r="K6" s="27">
        <v>0</v>
      </c>
      <c r="L6" s="9">
        <v>43832</v>
      </c>
    </row>
    <row r="7" spans="1:12" x14ac:dyDescent="0.35">
      <c r="A7" s="63" t="s">
        <v>132</v>
      </c>
      <c r="B7" s="89">
        <v>365.81</v>
      </c>
      <c r="C7" s="31">
        <v>43839</v>
      </c>
      <c r="E7" s="45" t="s">
        <v>162</v>
      </c>
      <c r="F7" s="46">
        <v>1804.91</v>
      </c>
      <c r="G7" s="47">
        <v>43832</v>
      </c>
      <c r="H7" s="27">
        <f t="shared" si="0"/>
        <v>0</v>
      </c>
      <c r="I7" s="118" t="s">
        <v>163</v>
      </c>
      <c r="J7" s="27">
        <v>1804.91</v>
      </c>
      <c r="K7" s="27">
        <v>0</v>
      </c>
      <c r="L7" s="9">
        <v>43832</v>
      </c>
    </row>
    <row r="8" spans="1:12" x14ac:dyDescent="0.35">
      <c r="A8" s="63" t="s">
        <v>130</v>
      </c>
      <c r="B8" s="89">
        <v>157500</v>
      </c>
      <c r="E8" s="45" t="s">
        <v>164</v>
      </c>
      <c r="F8" s="46">
        <v>132.94</v>
      </c>
      <c r="G8" s="47">
        <v>43832</v>
      </c>
      <c r="H8" s="27">
        <f t="shared" si="0"/>
        <v>0</v>
      </c>
      <c r="I8" s="118" t="s">
        <v>165</v>
      </c>
      <c r="J8" s="27">
        <v>132.94</v>
      </c>
      <c r="K8" s="27">
        <v>0</v>
      </c>
      <c r="L8" s="9">
        <v>43832</v>
      </c>
    </row>
    <row r="9" spans="1:12" x14ac:dyDescent="0.35">
      <c r="A9" s="63" t="s">
        <v>133</v>
      </c>
      <c r="B9" s="89">
        <v>10.99</v>
      </c>
      <c r="C9" s="31">
        <v>43858</v>
      </c>
      <c r="E9" s="45" t="s">
        <v>166</v>
      </c>
      <c r="F9" s="46">
        <v>62.98</v>
      </c>
      <c r="G9" s="47">
        <v>43832</v>
      </c>
      <c r="H9" s="27">
        <f t="shared" si="0"/>
        <v>0</v>
      </c>
      <c r="I9" s="118" t="s">
        <v>165</v>
      </c>
      <c r="J9" s="27">
        <v>62.98</v>
      </c>
      <c r="K9" s="27">
        <v>0</v>
      </c>
      <c r="L9" s="9">
        <v>43832</v>
      </c>
    </row>
    <row r="10" spans="1:12" x14ac:dyDescent="0.35">
      <c r="A10" s="63" t="s">
        <v>134</v>
      </c>
      <c r="B10" s="89">
        <v>11.9</v>
      </c>
      <c r="C10" s="31">
        <v>43864</v>
      </c>
      <c r="E10" s="45" t="s">
        <v>167</v>
      </c>
      <c r="F10" s="46">
        <v>2920.77</v>
      </c>
      <c r="G10" s="47">
        <v>43832</v>
      </c>
      <c r="H10" s="27">
        <f t="shared" si="0"/>
        <v>0</v>
      </c>
      <c r="I10" s="118" t="s">
        <v>168</v>
      </c>
      <c r="J10" s="27">
        <v>2920.77</v>
      </c>
      <c r="K10" s="27">
        <v>0</v>
      </c>
      <c r="L10" s="9">
        <v>43832</v>
      </c>
    </row>
    <row r="11" spans="1:12" x14ac:dyDescent="0.35">
      <c r="A11" s="63" t="s">
        <v>131</v>
      </c>
      <c r="B11" s="89">
        <v>100000</v>
      </c>
      <c r="C11" s="63" t="s">
        <v>270</v>
      </c>
      <c r="E11" s="45" t="s">
        <v>169</v>
      </c>
      <c r="F11" s="46">
        <v>9.99</v>
      </c>
      <c r="G11" s="47">
        <v>43835</v>
      </c>
      <c r="H11" s="27">
        <f t="shared" si="0"/>
        <v>0</v>
      </c>
      <c r="I11" s="118" t="s">
        <v>170</v>
      </c>
      <c r="J11" s="27">
        <v>9.99</v>
      </c>
      <c r="K11" s="27">
        <v>0</v>
      </c>
      <c r="L11" s="9">
        <v>43835</v>
      </c>
    </row>
    <row r="12" spans="1:12" x14ac:dyDescent="0.35">
      <c r="A12" s="63" t="s">
        <v>271</v>
      </c>
      <c r="B12" s="80">
        <v>394.2</v>
      </c>
      <c r="C12" s="31" t="s">
        <v>270</v>
      </c>
      <c r="E12" s="45" t="s">
        <v>171</v>
      </c>
      <c r="F12" s="46">
        <v>503</v>
      </c>
      <c r="G12" s="47">
        <v>43836</v>
      </c>
      <c r="H12" s="27">
        <f t="shared" si="0"/>
        <v>0</v>
      </c>
      <c r="I12" s="118" t="s">
        <v>172</v>
      </c>
      <c r="J12" s="27">
        <v>503</v>
      </c>
      <c r="K12" s="27">
        <v>0</v>
      </c>
      <c r="L12" s="9">
        <v>43836</v>
      </c>
    </row>
    <row r="13" spans="1:12" x14ac:dyDescent="0.35">
      <c r="B13" s="80">
        <v>7.99</v>
      </c>
      <c r="C13" s="63" t="s">
        <v>270</v>
      </c>
      <c r="E13" s="45" t="s">
        <v>173</v>
      </c>
      <c r="F13" s="46">
        <v>6332.1</v>
      </c>
      <c r="G13" s="47">
        <v>43837</v>
      </c>
      <c r="H13" s="27">
        <f t="shared" si="0"/>
        <v>0</v>
      </c>
      <c r="I13" s="118" t="s">
        <v>174</v>
      </c>
      <c r="J13" s="27">
        <v>6332.1</v>
      </c>
      <c r="K13" s="27">
        <v>0</v>
      </c>
      <c r="L13" s="9">
        <v>43837</v>
      </c>
    </row>
    <row r="14" spans="1:12" x14ac:dyDescent="0.35">
      <c r="B14" s="80"/>
      <c r="E14" s="45" t="s">
        <v>175</v>
      </c>
      <c r="F14" s="46">
        <v>2128.34</v>
      </c>
      <c r="G14" s="47">
        <v>43837</v>
      </c>
      <c r="H14" s="27">
        <f t="shared" si="0"/>
        <v>0</v>
      </c>
      <c r="I14" s="118" t="s">
        <v>159</v>
      </c>
      <c r="J14" s="27">
        <v>2128.34</v>
      </c>
      <c r="K14" s="27">
        <v>0</v>
      </c>
      <c r="L14" s="9">
        <v>43837</v>
      </c>
    </row>
    <row r="15" spans="1:12" x14ac:dyDescent="0.35">
      <c r="B15" s="80"/>
      <c r="E15" s="45" t="s">
        <v>176</v>
      </c>
      <c r="F15" s="46">
        <v>1820.62</v>
      </c>
      <c r="G15" s="47">
        <v>43837</v>
      </c>
      <c r="H15" s="27">
        <f t="shared" si="0"/>
        <v>0</v>
      </c>
      <c r="I15" s="118" t="s">
        <v>161</v>
      </c>
      <c r="J15" s="27">
        <v>1820.62</v>
      </c>
      <c r="K15" s="27">
        <v>0</v>
      </c>
      <c r="L15" s="9">
        <v>43837</v>
      </c>
    </row>
    <row r="16" spans="1:12" x14ac:dyDescent="0.35">
      <c r="B16" s="80"/>
      <c r="E16" s="45" t="s">
        <v>177</v>
      </c>
      <c r="F16" s="46">
        <v>8673.9699999999993</v>
      </c>
      <c r="G16" s="47">
        <v>43837</v>
      </c>
      <c r="H16" s="27">
        <f t="shared" si="0"/>
        <v>0</v>
      </c>
      <c r="I16" s="118" t="s">
        <v>168</v>
      </c>
      <c r="J16" s="27">
        <v>8673.9699999999993</v>
      </c>
      <c r="K16" s="27">
        <v>0</v>
      </c>
      <c r="L16" s="9">
        <v>43837</v>
      </c>
    </row>
    <row r="17" spans="2:12" x14ac:dyDescent="0.35">
      <c r="B17" s="80"/>
      <c r="E17" s="45" t="s">
        <v>178</v>
      </c>
      <c r="F17" s="46">
        <v>5412.81</v>
      </c>
      <c r="G17" s="47">
        <v>43837</v>
      </c>
      <c r="H17" s="27">
        <f t="shared" si="0"/>
        <v>0</v>
      </c>
      <c r="I17" s="118" t="s">
        <v>163</v>
      </c>
      <c r="J17" s="27">
        <v>5412.81</v>
      </c>
      <c r="K17" s="27">
        <v>0</v>
      </c>
      <c r="L17" s="9">
        <v>43837</v>
      </c>
    </row>
    <row r="18" spans="2:12" x14ac:dyDescent="0.35">
      <c r="B18" s="80"/>
      <c r="E18" s="45" t="s">
        <v>179</v>
      </c>
      <c r="F18" s="46">
        <v>341</v>
      </c>
      <c r="G18" s="47">
        <v>43837</v>
      </c>
      <c r="H18" s="27">
        <f t="shared" si="0"/>
        <v>0</v>
      </c>
      <c r="I18" s="118" t="s">
        <v>165</v>
      </c>
      <c r="J18" s="27">
        <v>341</v>
      </c>
      <c r="K18" s="27">
        <v>0</v>
      </c>
      <c r="L18" s="9">
        <v>43837</v>
      </c>
    </row>
    <row r="19" spans="2:12" x14ac:dyDescent="0.35">
      <c r="B19" s="80"/>
      <c r="E19" s="45" t="s">
        <v>180</v>
      </c>
      <c r="F19" s="46">
        <v>1165.1199999999999</v>
      </c>
      <c r="G19" s="47">
        <v>43837</v>
      </c>
      <c r="H19" s="27">
        <f t="shared" si="0"/>
        <v>0</v>
      </c>
      <c r="I19" s="118" t="s">
        <v>181</v>
      </c>
      <c r="J19" s="27">
        <v>1165.1199999999999</v>
      </c>
      <c r="K19" s="27">
        <v>0</v>
      </c>
      <c r="L19" s="9">
        <v>43837</v>
      </c>
    </row>
    <row r="20" spans="2:12" x14ac:dyDescent="0.35">
      <c r="B20" s="80"/>
      <c r="E20" s="45" t="s">
        <v>182</v>
      </c>
      <c r="F20" s="46">
        <v>67.989999999999995</v>
      </c>
      <c r="G20" s="47">
        <v>43839</v>
      </c>
      <c r="H20" s="27">
        <f t="shared" si="0"/>
        <v>0</v>
      </c>
      <c r="I20" s="118" t="s">
        <v>183</v>
      </c>
      <c r="J20" s="27">
        <v>67.989999999999995</v>
      </c>
      <c r="K20" s="27">
        <v>0</v>
      </c>
      <c r="L20" s="9">
        <v>43839</v>
      </c>
    </row>
    <row r="21" spans="2:12" x14ac:dyDescent="0.35">
      <c r="B21" s="80"/>
      <c r="E21" s="45"/>
      <c r="F21" s="46"/>
      <c r="G21" s="47"/>
      <c r="H21" s="27">
        <f t="shared" si="0"/>
        <v>0</v>
      </c>
      <c r="I21" s="118" t="s">
        <v>184</v>
      </c>
      <c r="J21" s="27">
        <v>0</v>
      </c>
      <c r="K21" s="27">
        <v>9614.33</v>
      </c>
      <c r="L21" s="9">
        <v>43839</v>
      </c>
    </row>
    <row r="22" spans="2:12" x14ac:dyDescent="0.35">
      <c r="B22" s="80"/>
      <c r="E22" s="45" t="s">
        <v>185</v>
      </c>
      <c r="F22" s="46">
        <v>48.97</v>
      </c>
      <c r="G22" s="47">
        <v>43841</v>
      </c>
      <c r="H22" s="27">
        <f t="shared" si="0"/>
        <v>0</v>
      </c>
      <c r="I22" s="118" t="s">
        <v>186</v>
      </c>
      <c r="J22" s="27">
        <v>48.97</v>
      </c>
      <c r="K22" s="27">
        <v>0</v>
      </c>
      <c r="L22" s="9">
        <v>43841</v>
      </c>
    </row>
    <row r="23" spans="2:12" x14ac:dyDescent="0.35">
      <c r="B23" s="80"/>
      <c r="E23" s="45" t="s">
        <v>187</v>
      </c>
      <c r="F23" s="46">
        <v>2600</v>
      </c>
      <c r="G23" s="47">
        <v>43843</v>
      </c>
      <c r="H23" s="27">
        <f t="shared" si="0"/>
        <v>0</v>
      </c>
      <c r="I23" s="118" t="s">
        <v>188</v>
      </c>
      <c r="J23" s="27">
        <v>2600</v>
      </c>
      <c r="K23" s="27">
        <v>0</v>
      </c>
      <c r="L23" s="9">
        <v>43843</v>
      </c>
    </row>
    <row r="24" spans="2:12" x14ac:dyDescent="0.35">
      <c r="B24" s="80"/>
      <c r="E24" s="45" t="s">
        <v>189</v>
      </c>
      <c r="F24" s="46">
        <v>2553.59</v>
      </c>
      <c r="G24" s="47">
        <v>43844</v>
      </c>
      <c r="H24" s="27">
        <f t="shared" si="0"/>
        <v>0</v>
      </c>
      <c r="I24" s="118" t="s">
        <v>190</v>
      </c>
      <c r="J24" s="27">
        <v>2553.59</v>
      </c>
      <c r="K24" s="27">
        <v>0</v>
      </c>
      <c r="L24" s="9">
        <v>43844</v>
      </c>
    </row>
    <row r="25" spans="2:12" x14ac:dyDescent="0.35">
      <c r="B25" s="80"/>
      <c r="E25" s="45" t="s">
        <v>191</v>
      </c>
      <c r="F25" s="46">
        <v>4313.03</v>
      </c>
      <c r="G25" s="47">
        <v>43844</v>
      </c>
      <c r="H25" s="27">
        <f t="shared" si="0"/>
        <v>0</v>
      </c>
      <c r="I25" s="118" t="s">
        <v>163</v>
      </c>
      <c r="J25" s="27">
        <v>4313.03</v>
      </c>
      <c r="K25" s="27">
        <v>0</v>
      </c>
      <c r="L25" s="9">
        <v>43844</v>
      </c>
    </row>
    <row r="26" spans="2:12" x14ac:dyDescent="0.35">
      <c r="B26" s="80"/>
      <c r="E26" s="45" t="s">
        <v>192</v>
      </c>
      <c r="F26" s="46">
        <v>3335.75</v>
      </c>
      <c r="G26" s="47">
        <v>43844</v>
      </c>
      <c r="H26" s="27">
        <f t="shared" si="0"/>
        <v>0</v>
      </c>
      <c r="I26" s="118" t="s">
        <v>168</v>
      </c>
      <c r="J26" s="27">
        <v>3335.75</v>
      </c>
      <c r="K26" s="27">
        <v>0</v>
      </c>
      <c r="L26" s="9">
        <v>43844</v>
      </c>
    </row>
    <row r="27" spans="2:12" x14ac:dyDescent="0.35">
      <c r="B27" s="80"/>
      <c r="E27" s="45" t="s">
        <v>193</v>
      </c>
      <c r="F27" s="46">
        <v>268.06</v>
      </c>
      <c r="G27" s="47">
        <v>43844</v>
      </c>
      <c r="H27" s="27">
        <f t="shared" si="0"/>
        <v>0</v>
      </c>
      <c r="I27" s="118" t="s">
        <v>165</v>
      </c>
      <c r="J27" s="27">
        <v>268.06</v>
      </c>
      <c r="K27" s="27">
        <v>0</v>
      </c>
      <c r="L27" s="9">
        <v>43844</v>
      </c>
    </row>
    <row r="28" spans="2:12" x14ac:dyDescent="0.35">
      <c r="B28" s="80"/>
      <c r="E28" s="45" t="s">
        <v>194</v>
      </c>
      <c r="F28" s="46">
        <v>2607.5100000000002</v>
      </c>
      <c r="G28" s="47">
        <v>43844</v>
      </c>
      <c r="H28" s="27">
        <f t="shared" si="0"/>
        <v>0</v>
      </c>
      <c r="I28" s="118" t="s">
        <v>195</v>
      </c>
      <c r="J28" s="27">
        <v>2607.5100000000002</v>
      </c>
      <c r="K28" s="27">
        <v>0</v>
      </c>
      <c r="L28" s="9">
        <v>43844</v>
      </c>
    </row>
    <row r="29" spans="2:12" x14ac:dyDescent="0.35">
      <c r="B29" s="80"/>
      <c r="E29" s="45" t="s">
        <v>196</v>
      </c>
      <c r="F29" s="46">
        <v>1593.71</v>
      </c>
      <c r="G29" s="47">
        <v>43844</v>
      </c>
      <c r="H29" s="27">
        <f t="shared" si="0"/>
        <v>0</v>
      </c>
      <c r="I29" s="118" t="s">
        <v>161</v>
      </c>
      <c r="J29" s="27">
        <v>1593.71</v>
      </c>
      <c r="K29" s="27">
        <v>0</v>
      </c>
      <c r="L29" s="9">
        <v>43844</v>
      </c>
    </row>
    <row r="30" spans="2:12" x14ac:dyDescent="0.35">
      <c r="B30" s="80"/>
      <c r="E30" s="45" t="s">
        <v>197</v>
      </c>
      <c r="F30" s="46">
        <v>2255.86</v>
      </c>
      <c r="G30" s="47">
        <v>43844</v>
      </c>
      <c r="H30" s="27">
        <f t="shared" si="0"/>
        <v>0</v>
      </c>
      <c r="I30" s="118" t="s">
        <v>159</v>
      </c>
      <c r="J30" s="27">
        <v>2255.86</v>
      </c>
      <c r="K30" s="27">
        <v>0</v>
      </c>
      <c r="L30" s="9">
        <v>43844</v>
      </c>
    </row>
    <row r="31" spans="2:12" x14ac:dyDescent="0.35">
      <c r="B31" s="80"/>
      <c r="E31" s="45" t="s">
        <v>198</v>
      </c>
      <c r="F31" s="46">
        <v>3821.09</v>
      </c>
      <c r="G31" s="47">
        <v>43844</v>
      </c>
      <c r="H31" s="27">
        <f t="shared" si="0"/>
        <v>0</v>
      </c>
      <c r="I31" s="118" t="s">
        <v>199</v>
      </c>
      <c r="J31" s="27">
        <v>3821.09</v>
      </c>
      <c r="K31" s="27">
        <v>0</v>
      </c>
      <c r="L31" s="9">
        <v>43844</v>
      </c>
    </row>
    <row r="32" spans="2:12" x14ac:dyDescent="0.35">
      <c r="B32" s="80"/>
      <c r="E32" s="45" t="s">
        <v>200</v>
      </c>
      <c r="F32" s="46">
        <v>14.99</v>
      </c>
      <c r="G32" s="47">
        <v>43847</v>
      </c>
      <c r="H32" s="27">
        <f t="shared" si="0"/>
        <v>0</v>
      </c>
      <c r="I32" s="118" t="s">
        <v>201</v>
      </c>
      <c r="J32" s="27">
        <v>14.99</v>
      </c>
      <c r="K32" s="27">
        <v>0</v>
      </c>
      <c r="L32" s="9">
        <v>43847</v>
      </c>
    </row>
    <row r="33" spans="2:12" x14ac:dyDescent="0.35">
      <c r="B33" s="80"/>
      <c r="E33" s="45" t="s">
        <v>202</v>
      </c>
      <c r="F33" s="46">
        <v>3348.63</v>
      </c>
      <c r="G33" s="47">
        <v>43851</v>
      </c>
      <c r="H33" s="27">
        <f t="shared" si="0"/>
        <v>0</v>
      </c>
      <c r="I33" s="118" t="s">
        <v>203</v>
      </c>
      <c r="J33" s="27">
        <v>3348.63</v>
      </c>
      <c r="K33" s="27">
        <v>0</v>
      </c>
      <c r="L33" s="9">
        <v>43851</v>
      </c>
    </row>
    <row r="34" spans="2:12" x14ac:dyDescent="0.35">
      <c r="B34" s="80"/>
      <c r="E34" s="45" t="s">
        <v>204</v>
      </c>
      <c r="F34" s="46">
        <v>79.98</v>
      </c>
      <c r="G34" s="47">
        <v>43851</v>
      </c>
      <c r="H34" s="27">
        <f t="shared" si="0"/>
        <v>0</v>
      </c>
      <c r="I34" s="118" t="s">
        <v>203</v>
      </c>
      <c r="J34" s="27">
        <v>79.98</v>
      </c>
      <c r="K34" s="27">
        <v>0</v>
      </c>
      <c r="L34" s="9">
        <v>43851</v>
      </c>
    </row>
    <row r="35" spans="2:12" x14ac:dyDescent="0.35">
      <c r="B35" s="80"/>
      <c r="E35" s="45" t="s">
        <v>205</v>
      </c>
      <c r="F35" s="46">
        <v>2311.0500000000002</v>
      </c>
      <c r="G35" s="47">
        <v>43851</v>
      </c>
      <c r="H35" s="27">
        <f t="shared" si="0"/>
        <v>0</v>
      </c>
      <c r="I35" s="118" t="s">
        <v>159</v>
      </c>
      <c r="J35" s="27">
        <v>2311.0500000000002</v>
      </c>
      <c r="K35" s="27">
        <v>0</v>
      </c>
      <c r="L35" s="9">
        <v>43851</v>
      </c>
    </row>
    <row r="36" spans="2:12" x14ac:dyDescent="0.35">
      <c r="B36" s="80"/>
      <c r="E36" s="45" t="s">
        <v>206</v>
      </c>
      <c r="F36" s="46">
        <v>2248.09</v>
      </c>
      <c r="G36" s="47">
        <v>43851</v>
      </c>
      <c r="H36" s="27">
        <f t="shared" si="0"/>
        <v>0</v>
      </c>
      <c r="I36" s="118" t="s">
        <v>161</v>
      </c>
      <c r="J36" s="27">
        <v>2248.09</v>
      </c>
      <c r="K36" s="27">
        <v>0</v>
      </c>
      <c r="L36" s="9">
        <v>43851</v>
      </c>
    </row>
    <row r="37" spans="2:12" x14ac:dyDescent="0.35">
      <c r="B37" s="80"/>
      <c r="E37" s="45" t="s">
        <v>207</v>
      </c>
      <c r="F37" s="46">
        <v>3312.78</v>
      </c>
      <c r="G37" s="47">
        <v>43851</v>
      </c>
      <c r="H37" s="27">
        <f t="shared" si="0"/>
        <v>0</v>
      </c>
      <c r="I37" s="118" t="s">
        <v>163</v>
      </c>
      <c r="J37" s="27">
        <v>3312.78</v>
      </c>
      <c r="K37" s="27">
        <v>0</v>
      </c>
      <c r="L37" s="9">
        <v>43851</v>
      </c>
    </row>
    <row r="38" spans="2:12" x14ac:dyDescent="0.35">
      <c r="B38" s="80"/>
      <c r="E38" s="45" t="s">
        <v>208</v>
      </c>
      <c r="F38" s="46">
        <v>824.54</v>
      </c>
      <c r="G38" s="47">
        <v>43851</v>
      </c>
      <c r="H38" s="27">
        <f t="shared" si="0"/>
        <v>0</v>
      </c>
      <c r="I38" s="118" t="s">
        <v>209</v>
      </c>
      <c r="J38" s="27">
        <v>824.54</v>
      </c>
      <c r="K38" s="27">
        <v>0</v>
      </c>
      <c r="L38" s="9">
        <v>43851</v>
      </c>
    </row>
    <row r="39" spans="2:12" x14ac:dyDescent="0.35">
      <c r="B39" s="80"/>
      <c r="E39" s="45" t="s">
        <v>210</v>
      </c>
      <c r="F39" s="46">
        <v>4125.62</v>
      </c>
      <c r="G39" s="47">
        <v>43851</v>
      </c>
      <c r="H39" s="27">
        <f t="shared" si="0"/>
        <v>0</v>
      </c>
      <c r="I39" s="118" t="s">
        <v>168</v>
      </c>
      <c r="J39" s="27">
        <v>4125.62</v>
      </c>
      <c r="K39" s="27">
        <v>0</v>
      </c>
      <c r="L39" s="9">
        <v>43851</v>
      </c>
    </row>
    <row r="40" spans="2:12" x14ac:dyDescent="0.35">
      <c r="B40" s="80"/>
      <c r="E40" s="45" t="s">
        <v>211</v>
      </c>
      <c r="F40" s="46">
        <v>377.54</v>
      </c>
      <c r="G40" s="47">
        <v>43851</v>
      </c>
      <c r="H40" s="27">
        <f t="shared" si="0"/>
        <v>0</v>
      </c>
      <c r="I40" s="118" t="s">
        <v>165</v>
      </c>
      <c r="J40" s="27">
        <v>377.54</v>
      </c>
      <c r="K40" s="27">
        <v>0</v>
      </c>
      <c r="L40" s="9">
        <v>43851</v>
      </c>
    </row>
    <row r="41" spans="2:12" x14ac:dyDescent="0.35">
      <c r="B41" s="80"/>
      <c r="E41" s="45" t="s">
        <v>212</v>
      </c>
      <c r="F41" s="46">
        <v>0</v>
      </c>
      <c r="G41" s="45"/>
      <c r="H41" s="27">
        <f t="shared" si="0"/>
        <v>0</v>
      </c>
      <c r="I41" s="118"/>
      <c r="J41" s="27"/>
      <c r="K41" s="27"/>
      <c r="L41" s="9"/>
    </row>
    <row r="42" spans="2:12" x14ac:dyDescent="0.35">
      <c r="B42" s="80"/>
      <c r="E42" s="45" t="s">
        <v>213</v>
      </c>
      <c r="F42" s="46">
        <v>2198.6999999999998</v>
      </c>
      <c r="G42" s="47">
        <v>43858</v>
      </c>
      <c r="H42" s="27">
        <f t="shared" si="0"/>
        <v>0</v>
      </c>
      <c r="I42" s="118" t="s">
        <v>214</v>
      </c>
      <c r="J42" s="27">
        <v>2198.6999999999998</v>
      </c>
      <c r="K42" s="27">
        <v>0</v>
      </c>
      <c r="L42" s="9">
        <v>43858</v>
      </c>
    </row>
    <row r="43" spans="2:12" x14ac:dyDescent="0.35">
      <c r="B43" s="80"/>
      <c r="E43" s="45" t="s">
        <v>215</v>
      </c>
      <c r="F43" s="46">
        <v>82.97</v>
      </c>
      <c r="G43" s="47">
        <v>43858</v>
      </c>
      <c r="H43" s="27">
        <f t="shared" si="0"/>
        <v>0</v>
      </c>
      <c r="I43" s="118" t="s">
        <v>214</v>
      </c>
      <c r="J43" s="27">
        <v>82.97</v>
      </c>
      <c r="K43" s="27">
        <v>0</v>
      </c>
      <c r="L43" s="9">
        <v>43858</v>
      </c>
    </row>
    <row r="44" spans="2:12" x14ac:dyDescent="0.35">
      <c r="B44" s="80"/>
      <c r="E44" s="45" t="s">
        <v>216</v>
      </c>
      <c r="F44" s="46">
        <v>139.9</v>
      </c>
      <c r="G44" s="47">
        <v>43859</v>
      </c>
      <c r="H44" s="27">
        <f t="shared" si="0"/>
        <v>0</v>
      </c>
      <c r="I44" s="118" t="s">
        <v>217</v>
      </c>
      <c r="J44" s="27">
        <v>139.9</v>
      </c>
      <c r="K44" s="27">
        <v>0</v>
      </c>
      <c r="L44" s="9">
        <v>43859</v>
      </c>
    </row>
    <row r="45" spans="2:12" x14ac:dyDescent="0.35">
      <c r="B45" s="80"/>
      <c r="E45" s="45" t="s">
        <v>218</v>
      </c>
      <c r="F45" s="46">
        <v>1950.21</v>
      </c>
      <c r="G45" s="47">
        <v>43859</v>
      </c>
      <c r="H45" s="27">
        <f t="shared" si="0"/>
        <v>0</v>
      </c>
      <c r="I45" s="118" t="s">
        <v>159</v>
      </c>
      <c r="J45" s="27">
        <v>1950.21</v>
      </c>
      <c r="K45" s="27">
        <v>0</v>
      </c>
      <c r="L45" s="9">
        <v>43859</v>
      </c>
    </row>
    <row r="46" spans="2:12" x14ac:dyDescent="0.35">
      <c r="B46" s="80"/>
      <c r="E46" s="45" t="s">
        <v>219</v>
      </c>
      <c r="F46" s="46">
        <v>3678.23</v>
      </c>
      <c r="G46" s="47">
        <v>43859</v>
      </c>
      <c r="H46" s="27">
        <f t="shared" si="0"/>
        <v>0</v>
      </c>
      <c r="I46" s="118" t="s">
        <v>163</v>
      </c>
      <c r="J46" s="27">
        <v>3678.23</v>
      </c>
      <c r="K46" s="27">
        <v>0</v>
      </c>
      <c r="L46" s="9">
        <v>43859</v>
      </c>
    </row>
    <row r="47" spans="2:12" x14ac:dyDescent="0.35">
      <c r="B47" s="80"/>
      <c r="E47" s="45" t="s">
        <v>220</v>
      </c>
      <c r="F47" s="46">
        <v>4081.1</v>
      </c>
      <c r="G47" s="47">
        <v>43859</v>
      </c>
      <c r="H47" s="27">
        <f t="shared" si="0"/>
        <v>0</v>
      </c>
      <c r="I47" s="118" t="s">
        <v>161</v>
      </c>
      <c r="J47" s="27">
        <v>4081.1</v>
      </c>
      <c r="K47" s="27">
        <v>0</v>
      </c>
      <c r="L47" s="9">
        <v>43859</v>
      </c>
    </row>
    <row r="48" spans="2:12" x14ac:dyDescent="0.35">
      <c r="B48" s="80"/>
      <c r="E48" s="45" t="s">
        <v>221</v>
      </c>
      <c r="F48" s="46">
        <v>218.18</v>
      </c>
      <c r="G48" s="47">
        <v>43859</v>
      </c>
      <c r="H48" s="27">
        <f t="shared" si="0"/>
        <v>0</v>
      </c>
      <c r="I48" s="118" t="s">
        <v>222</v>
      </c>
      <c r="J48" s="27">
        <v>218.18</v>
      </c>
      <c r="K48" s="27">
        <v>0</v>
      </c>
      <c r="L48" s="9">
        <v>43859</v>
      </c>
    </row>
    <row r="49" spans="2:12" x14ac:dyDescent="0.35">
      <c r="B49" s="80"/>
      <c r="E49" s="45" t="s">
        <v>223</v>
      </c>
      <c r="F49" s="46">
        <v>227.91</v>
      </c>
      <c r="G49" s="47">
        <v>43859</v>
      </c>
      <c r="H49" s="27">
        <f t="shared" si="0"/>
        <v>0</v>
      </c>
      <c r="I49" s="118" t="s">
        <v>165</v>
      </c>
      <c r="J49" s="27">
        <v>227.91</v>
      </c>
      <c r="K49" s="27">
        <v>0</v>
      </c>
      <c r="L49" s="9">
        <v>43859</v>
      </c>
    </row>
    <row r="50" spans="2:12" x14ac:dyDescent="0.35">
      <c r="B50" s="80"/>
      <c r="E50" s="45" t="s">
        <v>224</v>
      </c>
      <c r="F50" s="46">
        <v>3416.03</v>
      </c>
      <c r="G50" s="47">
        <v>43859</v>
      </c>
      <c r="H50" s="27">
        <f t="shared" si="0"/>
        <v>0</v>
      </c>
      <c r="I50" s="118" t="s">
        <v>168</v>
      </c>
      <c r="J50" s="27">
        <v>3416.03</v>
      </c>
      <c r="K50" s="27">
        <v>0</v>
      </c>
      <c r="L50" s="9">
        <v>43859</v>
      </c>
    </row>
    <row r="51" spans="2:12" x14ac:dyDescent="0.35">
      <c r="B51" s="80"/>
      <c r="E51" s="45" t="s">
        <v>225</v>
      </c>
      <c r="F51" s="46">
        <v>150.88</v>
      </c>
      <c r="G51" s="47">
        <v>43859</v>
      </c>
      <c r="H51" s="27">
        <f t="shared" si="0"/>
        <v>0</v>
      </c>
      <c r="I51" s="118" t="s">
        <v>226</v>
      </c>
      <c r="J51" s="27">
        <v>150.88</v>
      </c>
      <c r="K51" s="27">
        <v>0</v>
      </c>
      <c r="L51" s="9">
        <v>43859</v>
      </c>
    </row>
    <row r="52" spans="2:12" x14ac:dyDescent="0.35">
      <c r="B52" s="80"/>
      <c r="E52" s="45" t="s">
        <v>227</v>
      </c>
      <c r="F52" s="46">
        <v>301.14999999999998</v>
      </c>
      <c r="G52" s="47">
        <v>43859</v>
      </c>
      <c r="H52" s="27">
        <f t="shared" si="0"/>
        <v>0</v>
      </c>
      <c r="I52" s="118" t="s">
        <v>228</v>
      </c>
      <c r="J52" s="27">
        <v>301.14999999999998</v>
      </c>
      <c r="K52" s="27">
        <v>0</v>
      </c>
      <c r="L52" s="9">
        <v>43859</v>
      </c>
    </row>
    <row r="53" spans="2:12" x14ac:dyDescent="0.35">
      <c r="B53" s="80"/>
      <c r="E53" s="45" t="s">
        <v>229</v>
      </c>
      <c r="F53" s="46">
        <v>480.22</v>
      </c>
      <c r="G53" s="47">
        <v>43859</v>
      </c>
      <c r="H53" s="27">
        <f t="shared" si="0"/>
        <v>0</v>
      </c>
      <c r="I53" s="118" t="s">
        <v>230</v>
      </c>
      <c r="J53" s="27">
        <v>480.22</v>
      </c>
      <c r="K53" s="27">
        <v>0</v>
      </c>
      <c r="L53" s="9">
        <v>43859</v>
      </c>
    </row>
    <row r="54" spans="2:12" x14ac:dyDescent="0.35">
      <c r="B54" s="80"/>
      <c r="E54" s="45" t="s">
        <v>231</v>
      </c>
      <c r="F54" s="46">
        <v>244.99</v>
      </c>
      <c r="G54" s="47">
        <v>43859</v>
      </c>
      <c r="H54" s="27">
        <f t="shared" si="0"/>
        <v>0</v>
      </c>
      <c r="I54" s="118" t="s">
        <v>232</v>
      </c>
      <c r="J54" s="27">
        <v>244.99</v>
      </c>
      <c r="K54" s="27">
        <v>0</v>
      </c>
      <c r="L54" s="9">
        <v>43859</v>
      </c>
    </row>
    <row r="55" spans="2:12" x14ac:dyDescent="0.35">
      <c r="B55" s="80"/>
      <c r="E55" s="45" t="s">
        <v>233</v>
      </c>
      <c r="F55" s="46">
        <v>483.9</v>
      </c>
      <c r="G55" s="47">
        <v>43859</v>
      </c>
      <c r="H55" s="27">
        <f t="shared" si="0"/>
        <v>0</v>
      </c>
      <c r="I55" s="118" t="s">
        <v>234</v>
      </c>
      <c r="J55" s="27">
        <v>483.9</v>
      </c>
      <c r="K55" s="27">
        <v>0</v>
      </c>
      <c r="L55" s="9">
        <v>43859</v>
      </c>
    </row>
    <row r="56" spans="2:12" x14ac:dyDescent="0.35">
      <c r="B56" s="80"/>
      <c r="E56" s="45" t="s">
        <v>235</v>
      </c>
      <c r="F56" s="46">
        <v>363.34</v>
      </c>
      <c r="G56" s="47">
        <v>43859</v>
      </c>
      <c r="H56" s="27">
        <f t="shared" si="0"/>
        <v>0</v>
      </c>
      <c r="I56" s="118" t="s">
        <v>236</v>
      </c>
      <c r="J56" s="27">
        <v>363.34</v>
      </c>
      <c r="K56" s="27">
        <v>0</v>
      </c>
      <c r="L56" s="9">
        <v>43859</v>
      </c>
    </row>
    <row r="57" spans="2:12" x14ac:dyDescent="0.35">
      <c r="B57" s="80"/>
      <c r="E57" s="45" t="s">
        <v>237</v>
      </c>
      <c r="F57" s="46">
        <v>73.06</v>
      </c>
      <c r="G57" s="47">
        <v>43859</v>
      </c>
      <c r="H57" s="27">
        <f t="shared" si="0"/>
        <v>0</v>
      </c>
      <c r="I57" s="118" t="s">
        <v>238</v>
      </c>
      <c r="J57" s="27">
        <v>73.06</v>
      </c>
      <c r="K57" s="27">
        <v>0</v>
      </c>
      <c r="L57" s="9">
        <v>43859</v>
      </c>
    </row>
    <row r="58" spans="2:12" x14ac:dyDescent="0.35">
      <c r="B58" s="80"/>
      <c r="E58" s="45" t="s">
        <v>239</v>
      </c>
      <c r="F58" s="46">
        <v>343.81</v>
      </c>
      <c r="G58" s="47">
        <v>43859</v>
      </c>
      <c r="H58" s="27">
        <f t="shared" si="0"/>
        <v>0</v>
      </c>
      <c r="I58" s="118" t="s">
        <v>240</v>
      </c>
      <c r="J58" s="27">
        <v>343.81</v>
      </c>
      <c r="K58" s="27">
        <v>0</v>
      </c>
      <c r="L58" s="9">
        <v>43859</v>
      </c>
    </row>
    <row r="59" spans="2:12" x14ac:dyDescent="0.35">
      <c r="B59" s="80"/>
      <c r="E59" s="45" t="s">
        <v>241</v>
      </c>
      <c r="F59" s="46">
        <v>382.97</v>
      </c>
      <c r="G59" s="47">
        <v>43859</v>
      </c>
      <c r="H59" s="27">
        <f t="shared" si="0"/>
        <v>0</v>
      </c>
      <c r="I59" s="118" t="s">
        <v>242</v>
      </c>
      <c r="J59" s="27">
        <v>382.97</v>
      </c>
      <c r="K59" s="27">
        <v>0</v>
      </c>
      <c r="L59" s="9">
        <v>43859</v>
      </c>
    </row>
    <row r="60" spans="2:12" x14ac:dyDescent="0.35">
      <c r="B60" s="80"/>
      <c r="E60" s="45" t="s">
        <v>243</v>
      </c>
      <c r="F60" s="46">
        <v>146.96</v>
      </c>
      <c r="G60" s="47">
        <v>43859</v>
      </c>
      <c r="H60" s="27">
        <f t="shared" si="0"/>
        <v>0</v>
      </c>
      <c r="I60" s="118" t="s">
        <v>244</v>
      </c>
      <c r="J60" s="27">
        <v>146.96</v>
      </c>
      <c r="K60" s="27">
        <v>0</v>
      </c>
      <c r="L60" s="9">
        <v>43859</v>
      </c>
    </row>
    <row r="61" spans="2:12" x14ac:dyDescent="0.35">
      <c r="B61" s="80"/>
      <c r="E61" s="45" t="s">
        <v>245</v>
      </c>
      <c r="F61" s="46">
        <v>351.7</v>
      </c>
      <c r="G61" s="47">
        <v>43859</v>
      </c>
      <c r="H61" s="27">
        <f t="shared" si="0"/>
        <v>0</v>
      </c>
      <c r="I61" s="118" t="s">
        <v>246</v>
      </c>
      <c r="J61" s="27">
        <v>351.7</v>
      </c>
      <c r="K61" s="27">
        <v>0</v>
      </c>
      <c r="L61" s="9">
        <v>43859</v>
      </c>
    </row>
    <row r="62" spans="2:12" x14ac:dyDescent="0.35">
      <c r="B62" s="80"/>
      <c r="E62" s="45" t="s">
        <v>247</v>
      </c>
      <c r="F62" s="46">
        <v>979.29</v>
      </c>
      <c r="G62" s="47">
        <v>43861</v>
      </c>
      <c r="H62" s="27">
        <f t="shared" si="0"/>
        <v>0</v>
      </c>
      <c r="I62" s="118" t="s">
        <v>268</v>
      </c>
      <c r="J62" s="27">
        <v>979.29</v>
      </c>
      <c r="K62" s="27">
        <v>0</v>
      </c>
      <c r="L62" s="9">
        <v>43861</v>
      </c>
    </row>
    <row r="63" spans="2:12" x14ac:dyDescent="0.35">
      <c r="B63" s="80"/>
      <c r="E63" s="45" t="s">
        <v>248</v>
      </c>
      <c r="F63" s="46">
        <v>18.95</v>
      </c>
      <c r="G63" s="47">
        <v>43862</v>
      </c>
      <c r="H63" s="27">
        <f t="shared" si="0"/>
        <v>0</v>
      </c>
      <c r="I63" s="118" t="s">
        <v>249</v>
      </c>
      <c r="J63" s="27">
        <v>18.95</v>
      </c>
      <c r="K63" s="27">
        <v>0</v>
      </c>
      <c r="L63" s="9">
        <v>43862</v>
      </c>
    </row>
    <row r="64" spans="2:12" x14ac:dyDescent="0.35">
      <c r="B64" s="80"/>
      <c r="E64" s="45" t="s">
        <v>250</v>
      </c>
      <c r="F64" s="46">
        <v>202.44</v>
      </c>
      <c r="G64" s="47">
        <v>43863</v>
      </c>
      <c r="H64" s="27">
        <f t="shared" si="0"/>
        <v>0</v>
      </c>
      <c r="I64" s="118" t="s">
        <v>251</v>
      </c>
      <c r="J64" s="27">
        <v>202.44</v>
      </c>
      <c r="K64" s="27">
        <v>0</v>
      </c>
      <c r="L64" s="9">
        <v>43863</v>
      </c>
    </row>
    <row r="65" spans="2:12" x14ac:dyDescent="0.35">
      <c r="B65" s="80"/>
      <c r="E65" s="118" t="s">
        <v>135</v>
      </c>
      <c r="F65" s="27">
        <v>3993.02</v>
      </c>
      <c r="G65" s="47"/>
      <c r="H65" s="27">
        <f t="shared" si="0"/>
        <v>0</v>
      </c>
      <c r="I65" s="118" t="s">
        <v>252</v>
      </c>
      <c r="J65" s="27">
        <v>3993.02</v>
      </c>
      <c r="K65" s="27">
        <v>0</v>
      </c>
      <c r="L65" s="9">
        <v>43865</v>
      </c>
    </row>
    <row r="66" spans="2:12" x14ac:dyDescent="0.35">
      <c r="B66" s="80"/>
      <c r="E66" s="118" t="s">
        <v>136</v>
      </c>
      <c r="F66" s="27">
        <v>7.99</v>
      </c>
      <c r="G66" s="47"/>
      <c r="H66" s="27">
        <f t="shared" si="0"/>
        <v>0</v>
      </c>
      <c r="I66" s="118" t="s">
        <v>183</v>
      </c>
      <c r="J66" s="27">
        <v>7.99</v>
      </c>
      <c r="K66" s="27">
        <v>0</v>
      </c>
      <c r="L66" s="9">
        <v>43866</v>
      </c>
    </row>
    <row r="67" spans="2:12" x14ac:dyDescent="0.35">
      <c r="B67" s="80"/>
      <c r="E67" s="45" t="s">
        <v>253</v>
      </c>
      <c r="F67" s="46">
        <v>3788.17</v>
      </c>
      <c r="G67" s="47">
        <v>43866</v>
      </c>
      <c r="H67" s="27">
        <f t="shared" si="0"/>
        <v>0</v>
      </c>
      <c r="I67" s="118" t="s">
        <v>254</v>
      </c>
      <c r="J67" s="27">
        <v>3788.17</v>
      </c>
      <c r="K67" s="27">
        <v>9.99</v>
      </c>
      <c r="L67" s="9">
        <v>43866</v>
      </c>
    </row>
    <row r="68" spans="2:12" x14ac:dyDescent="0.35">
      <c r="B68" s="80"/>
      <c r="E68" s="45" t="s">
        <v>255</v>
      </c>
      <c r="F68" s="46">
        <v>1969.47</v>
      </c>
      <c r="G68" s="47">
        <v>43866</v>
      </c>
      <c r="H68" s="27">
        <f t="shared" si="0"/>
        <v>0</v>
      </c>
      <c r="I68" s="118" t="s">
        <v>159</v>
      </c>
      <c r="J68" s="27">
        <v>1969.47</v>
      </c>
      <c r="K68" s="27">
        <v>0</v>
      </c>
      <c r="L68" s="9">
        <v>43866</v>
      </c>
    </row>
    <row r="69" spans="2:12" x14ac:dyDescent="0.35">
      <c r="B69" s="80"/>
      <c r="E69" s="45" t="s">
        <v>256</v>
      </c>
      <c r="F69" s="46">
        <v>2131.59</v>
      </c>
      <c r="G69" s="47">
        <v>43866</v>
      </c>
      <c r="H69" s="27">
        <f t="shared" si="0"/>
        <v>0</v>
      </c>
      <c r="I69" s="118" t="s">
        <v>161</v>
      </c>
      <c r="J69" s="27">
        <v>2131.59</v>
      </c>
      <c r="K69" s="27">
        <v>0</v>
      </c>
      <c r="L69" s="9">
        <v>43866</v>
      </c>
    </row>
    <row r="70" spans="2:12" x14ac:dyDescent="0.35">
      <c r="B70" s="80"/>
      <c r="E70" s="45" t="s">
        <v>257</v>
      </c>
      <c r="F70" s="46">
        <v>2389.5700000000002</v>
      </c>
      <c r="G70" s="47">
        <v>43866</v>
      </c>
      <c r="H70" s="27">
        <f t="shared" ref="H70:H76" si="1">F70-J70</f>
        <v>0</v>
      </c>
      <c r="I70" s="118" t="s">
        <v>163</v>
      </c>
      <c r="J70" s="27">
        <v>2389.5700000000002</v>
      </c>
      <c r="K70" s="27">
        <v>0</v>
      </c>
      <c r="L70" s="9">
        <v>43866</v>
      </c>
    </row>
    <row r="71" spans="2:12" x14ac:dyDescent="0.35">
      <c r="B71" s="80"/>
      <c r="E71" s="45" t="s">
        <v>258</v>
      </c>
      <c r="F71" s="46">
        <v>3350.5</v>
      </c>
      <c r="G71" s="47">
        <v>43866</v>
      </c>
      <c r="H71" s="27">
        <f t="shared" si="1"/>
        <v>0</v>
      </c>
      <c r="I71" s="118" t="s">
        <v>168</v>
      </c>
      <c r="J71" s="27">
        <v>3350.5</v>
      </c>
      <c r="K71" s="27">
        <v>0</v>
      </c>
      <c r="L71" s="9">
        <v>43866</v>
      </c>
    </row>
    <row r="72" spans="2:12" x14ac:dyDescent="0.35">
      <c r="B72" s="80"/>
      <c r="E72" s="45" t="s">
        <v>259</v>
      </c>
      <c r="F72" s="46">
        <v>146.93</v>
      </c>
      <c r="G72" s="47">
        <v>43866</v>
      </c>
      <c r="H72" s="27">
        <f t="shared" si="1"/>
        <v>0</v>
      </c>
      <c r="I72" s="118" t="s">
        <v>165</v>
      </c>
      <c r="J72" s="27">
        <v>146.93</v>
      </c>
      <c r="K72" s="27">
        <v>0</v>
      </c>
      <c r="L72" s="9">
        <v>43866</v>
      </c>
    </row>
    <row r="73" spans="2:12" x14ac:dyDescent="0.35">
      <c r="B73" s="80"/>
      <c r="E73" s="45" t="s">
        <v>260</v>
      </c>
      <c r="F73" s="46">
        <v>5341.78</v>
      </c>
      <c r="G73" s="47">
        <v>43866</v>
      </c>
      <c r="H73" s="27">
        <f t="shared" si="1"/>
        <v>0</v>
      </c>
      <c r="I73" s="118" t="s">
        <v>261</v>
      </c>
      <c r="J73" s="27">
        <v>5341.78</v>
      </c>
      <c r="K73" s="27">
        <v>0</v>
      </c>
      <c r="L73" s="9">
        <v>43866</v>
      </c>
    </row>
    <row r="74" spans="2:12" x14ac:dyDescent="0.35">
      <c r="B74" s="80"/>
      <c r="E74" s="45" t="s">
        <v>262</v>
      </c>
      <c r="F74" s="46">
        <v>2454.7199999999998</v>
      </c>
      <c r="G74" s="47">
        <v>43866</v>
      </c>
      <c r="H74" s="27">
        <f t="shared" si="1"/>
        <v>0</v>
      </c>
      <c r="I74" s="118" t="s">
        <v>263</v>
      </c>
      <c r="J74" s="27">
        <v>2454.7199999999998</v>
      </c>
      <c r="K74" s="27">
        <v>0</v>
      </c>
      <c r="L74" s="9">
        <v>43866</v>
      </c>
    </row>
    <row r="75" spans="2:12" x14ac:dyDescent="0.35">
      <c r="B75" s="80"/>
      <c r="E75" s="45" t="s">
        <v>264</v>
      </c>
      <c r="F75" s="46">
        <v>496.96</v>
      </c>
      <c r="G75" s="47">
        <v>43866</v>
      </c>
      <c r="H75" s="27">
        <f t="shared" si="1"/>
        <v>0</v>
      </c>
      <c r="I75" s="118" t="s">
        <v>265</v>
      </c>
      <c r="J75" s="27">
        <v>496.96</v>
      </c>
      <c r="K75" s="27">
        <v>0</v>
      </c>
      <c r="L75" s="9">
        <v>43866</v>
      </c>
    </row>
    <row r="76" spans="2:12" x14ac:dyDescent="0.35">
      <c r="B76" s="80"/>
      <c r="E76" s="45" t="s">
        <v>266</v>
      </c>
      <c r="F76" s="46">
        <v>487.98</v>
      </c>
      <c r="G76" s="47">
        <v>43866</v>
      </c>
      <c r="H76" s="27">
        <f t="shared" si="1"/>
        <v>0</v>
      </c>
      <c r="I76" s="118" t="s">
        <v>267</v>
      </c>
      <c r="J76" s="27">
        <v>487.98</v>
      </c>
      <c r="K76" s="27">
        <v>0</v>
      </c>
      <c r="L76" s="9">
        <v>43866</v>
      </c>
    </row>
    <row r="77" spans="2:12" x14ac:dyDescent="0.35">
      <c r="B77" s="80"/>
      <c r="F77" s="89"/>
      <c r="G77" s="31"/>
      <c r="J77" s="89"/>
      <c r="K77" s="89"/>
      <c r="L77" s="31"/>
    </row>
    <row r="78" spans="2:12" x14ac:dyDescent="0.35">
      <c r="B78" s="80"/>
      <c r="F78" s="89"/>
      <c r="G78" s="31"/>
      <c r="J78" s="89"/>
      <c r="K78" s="89"/>
      <c r="L78" s="31"/>
    </row>
    <row r="79" spans="2:12" x14ac:dyDescent="0.35">
      <c r="B79" s="80"/>
      <c r="F79" s="89"/>
      <c r="G79" s="31"/>
      <c r="J79" s="89"/>
      <c r="K79" s="89"/>
      <c r="L79" s="31"/>
    </row>
    <row r="80" spans="2:12" x14ac:dyDescent="0.35">
      <c r="B80" s="80"/>
      <c r="F80" s="89"/>
      <c r="G80" s="31"/>
      <c r="J80" s="89"/>
      <c r="K80" s="89"/>
      <c r="L80" s="31"/>
    </row>
    <row r="81" spans="1:12" x14ac:dyDescent="0.35">
      <c r="B81" s="80"/>
      <c r="F81" s="89"/>
      <c r="G81" s="31"/>
      <c r="J81" s="89"/>
      <c r="K81" s="89"/>
      <c r="L81" s="31"/>
    </row>
    <row r="82" spans="1:12" x14ac:dyDescent="0.35">
      <c r="B82" s="80"/>
      <c r="F82" s="89"/>
      <c r="G82" s="31"/>
      <c r="J82" s="89"/>
      <c r="K82" s="89"/>
      <c r="L82" s="31"/>
    </row>
    <row r="83" spans="1:12" x14ac:dyDescent="0.35">
      <c r="B83" s="80"/>
      <c r="F83" s="89"/>
      <c r="G83" s="31"/>
      <c r="J83" s="89"/>
      <c r="K83" s="89"/>
      <c r="L83" s="31"/>
    </row>
    <row r="84" spans="1:12" x14ac:dyDescent="0.35">
      <c r="B84" s="80"/>
      <c r="F84" s="80"/>
      <c r="G84" s="31"/>
      <c r="J84" s="80"/>
      <c r="K84" s="80"/>
      <c r="L84" s="31"/>
    </row>
    <row r="85" spans="1:12" x14ac:dyDescent="0.35">
      <c r="B85" s="80"/>
      <c r="F85" s="90">
        <f>SUM(F5:F84)</f>
        <v>125286.63999999996</v>
      </c>
      <c r="G85" s="31"/>
      <c r="J85" s="80">
        <f>SUM(J5:J84)</f>
        <v>125286.63999999996</v>
      </c>
      <c r="K85" s="80">
        <f>SUM(K5:K84)</f>
        <v>9624.32</v>
      </c>
      <c r="L85" s="31"/>
    </row>
    <row r="86" spans="1:12" x14ac:dyDescent="0.35">
      <c r="B86" s="80">
        <f>SUMIF(C5:C85,"&lt;&gt;",B5:B85)</f>
        <v>202728.97</v>
      </c>
      <c r="F86" s="91" t="s">
        <v>74</v>
      </c>
      <c r="J86" s="91" t="s">
        <v>107</v>
      </c>
      <c r="K86" s="91" t="s">
        <v>108</v>
      </c>
    </row>
    <row r="90" spans="1:12" x14ac:dyDescent="0.35">
      <c r="A90" s="92"/>
    </row>
    <row r="91" spans="1:12" x14ac:dyDescent="0.35">
      <c r="A91" s="92"/>
    </row>
  </sheetData>
  <conditionalFormatting sqref="H5:H76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sqref="A1:XFD1048576"/>
    </sheetView>
  </sheetViews>
  <sheetFormatPr defaultColWidth="9.1796875" defaultRowHeight="14.5" x14ac:dyDescent="0.35"/>
  <cols>
    <col min="1" max="1" width="41.81640625" style="79" customWidth="1"/>
    <col min="2" max="2" width="15" style="71" bestFit="1" customWidth="1"/>
    <col min="3" max="3" width="12.1796875" style="80" bestFit="1" customWidth="1"/>
    <col min="4" max="4" width="18.1796875" style="80" customWidth="1"/>
    <col min="5" max="5" width="14.81640625" style="80" customWidth="1"/>
    <col min="6" max="6" width="11.54296875" style="80" customWidth="1"/>
    <col min="7" max="7" width="4.81640625" style="80" customWidth="1"/>
    <col min="8" max="8" width="15.1796875" style="81" bestFit="1" customWidth="1"/>
    <col min="9" max="9" width="9.26953125" style="63" bestFit="1" customWidth="1"/>
    <col min="10" max="10" width="26.1796875" style="63" customWidth="1"/>
    <col min="11" max="11" width="14.81640625" style="63" customWidth="1"/>
    <col min="12" max="12" width="10.1796875" style="63" bestFit="1" customWidth="1"/>
    <col min="13" max="13" width="12.1796875" style="63" bestFit="1" customWidth="1"/>
    <col min="14" max="14" width="15" style="62" bestFit="1" customWidth="1"/>
    <col min="15" max="16384" width="9.1796875" style="63"/>
  </cols>
  <sheetData>
    <row r="1" spans="1:15" x14ac:dyDescent="0.35">
      <c r="A1" s="2" t="s">
        <v>15</v>
      </c>
      <c r="B1" s="64" t="s">
        <v>37</v>
      </c>
      <c r="C1" s="65" t="s">
        <v>65</v>
      </c>
      <c r="D1" s="66" t="s">
        <v>66</v>
      </c>
      <c r="E1" s="67" t="s">
        <v>67</v>
      </c>
      <c r="F1" s="68" t="s">
        <v>68</v>
      </c>
      <c r="G1" s="68"/>
      <c r="H1" s="69" t="s">
        <v>39</v>
      </c>
      <c r="I1" s="65" t="s">
        <v>65</v>
      </c>
      <c r="J1" s="66" t="s">
        <v>66</v>
      </c>
      <c r="K1" s="67" t="s">
        <v>67</v>
      </c>
      <c r="L1" s="68" t="s">
        <v>68</v>
      </c>
      <c r="M1" s="62" t="s">
        <v>38</v>
      </c>
      <c r="N1" s="62" t="s">
        <v>74</v>
      </c>
    </row>
    <row r="2" spans="1:15" x14ac:dyDescent="0.35">
      <c r="A2" s="70" t="s">
        <v>22</v>
      </c>
      <c r="C2" s="72"/>
      <c r="D2" s="71"/>
      <c r="E2" s="73"/>
      <c r="F2" s="73"/>
      <c r="G2" s="73"/>
      <c r="H2" s="71"/>
      <c r="I2" s="72"/>
      <c r="J2" s="71"/>
      <c r="K2" s="73"/>
      <c r="L2" s="73"/>
      <c r="M2" s="74"/>
      <c r="N2" s="75">
        <f>SUM(D2,J2)</f>
        <v>0</v>
      </c>
    </row>
    <row r="3" spans="1:15" x14ac:dyDescent="0.35">
      <c r="A3" s="4" t="s">
        <v>23</v>
      </c>
      <c r="C3" s="76" t="s">
        <v>99</v>
      </c>
      <c r="D3" s="76" t="s">
        <v>99</v>
      </c>
      <c r="E3" s="76" t="s">
        <v>99</v>
      </c>
      <c r="F3" s="73"/>
      <c r="G3" s="73"/>
      <c r="H3" s="71"/>
      <c r="I3" s="72"/>
      <c r="J3" s="71"/>
      <c r="K3" s="73"/>
      <c r="L3" s="73"/>
      <c r="M3" s="74"/>
      <c r="N3" s="75">
        <f t="shared" ref="N3:N18" si="0">SUM(D3,J3)</f>
        <v>0</v>
      </c>
    </row>
    <row r="4" spans="1:15" x14ac:dyDescent="0.35">
      <c r="A4" s="70" t="s">
        <v>24</v>
      </c>
      <c r="C4" s="72"/>
      <c r="D4" s="71"/>
      <c r="E4" s="73"/>
      <c r="F4" s="73"/>
      <c r="G4" s="73"/>
      <c r="H4" s="71"/>
      <c r="I4" s="72"/>
      <c r="J4" s="71"/>
      <c r="K4" s="73"/>
      <c r="L4" s="73"/>
      <c r="M4" s="74"/>
      <c r="N4" s="75">
        <f t="shared" si="0"/>
        <v>0</v>
      </c>
    </row>
    <row r="5" spans="1:15" x14ac:dyDescent="0.35">
      <c r="A5" s="4" t="s">
        <v>25</v>
      </c>
      <c r="C5" s="72"/>
      <c r="D5" s="71"/>
      <c r="E5" s="73"/>
      <c r="F5" s="73"/>
      <c r="G5" s="73"/>
      <c r="H5" s="71"/>
      <c r="I5" s="72"/>
      <c r="J5" s="71"/>
      <c r="K5" s="73"/>
      <c r="L5" s="73"/>
      <c r="M5" s="74"/>
      <c r="N5" s="75">
        <f t="shared" si="0"/>
        <v>0</v>
      </c>
    </row>
    <row r="6" spans="1:15" x14ac:dyDescent="0.35">
      <c r="A6" s="4" t="s">
        <v>26</v>
      </c>
      <c r="C6" s="72"/>
      <c r="D6" s="71"/>
      <c r="E6" s="73"/>
      <c r="F6" s="73"/>
      <c r="G6" s="73"/>
      <c r="H6" s="71"/>
      <c r="I6" s="72"/>
      <c r="J6" s="71"/>
      <c r="K6" s="73"/>
      <c r="L6" s="73"/>
      <c r="M6" s="74"/>
      <c r="N6" s="75">
        <f t="shared" si="0"/>
        <v>0</v>
      </c>
    </row>
    <row r="7" spans="1:15" x14ac:dyDescent="0.35">
      <c r="A7" s="4" t="s">
        <v>27</v>
      </c>
      <c r="C7" s="72"/>
      <c r="D7" s="71"/>
      <c r="E7" s="73"/>
      <c r="F7" s="73"/>
      <c r="G7" s="73"/>
      <c r="H7" s="71"/>
      <c r="I7" s="72"/>
      <c r="J7" s="71"/>
      <c r="K7" s="73"/>
      <c r="L7" s="73"/>
      <c r="M7" s="74"/>
      <c r="N7" s="75">
        <f t="shared" si="0"/>
        <v>0</v>
      </c>
    </row>
    <row r="8" spans="1:15" x14ac:dyDescent="0.35">
      <c r="A8" s="4" t="s">
        <v>28</v>
      </c>
      <c r="C8" s="72"/>
      <c r="D8" s="71"/>
      <c r="E8" s="73"/>
      <c r="F8" s="73"/>
      <c r="G8" s="73"/>
      <c r="H8" s="71"/>
      <c r="I8" s="72"/>
      <c r="J8" s="71"/>
      <c r="K8" s="73"/>
      <c r="L8" s="73"/>
      <c r="M8" s="74"/>
      <c r="N8" s="75">
        <f t="shared" si="0"/>
        <v>0</v>
      </c>
    </row>
    <row r="9" spans="1:15" x14ac:dyDescent="0.35">
      <c r="A9" s="70" t="s">
        <v>70</v>
      </c>
      <c r="C9" s="72"/>
      <c r="D9" s="71"/>
      <c r="E9" s="73"/>
      <c r="F9" s="73"/>
      <c r="G9" s="73"/>
      <c r="H9" s="71"/>
      <c r="I9" s="72"/>
      <c r="J9" s="71"/>
      <c r="K9" s="73"/>
      <c r="L9" s="73"/>
      <c r="M9" s="74"/>
      <c r="N9" s="75">
        <f t="shared" si="0"/>
        <v>0</v>
      </c>
    </row>
    <row r="10" spans="1:15" ht="29" x14ac:dyDescent="0.35">
      <c r="A10" s="4" t="s">
        <v>29</v>
      </c>
      <c r="C10" s="72"/>
      <c r="D10" s="71"/>
      <c r="E10" s="73"/>
      <c r="F10" s="73"/>
      <c r="G10" s="73"/>
      <c r="H10" s="71"/>
      <c r="I10" s="72"/>
      <c r="J10" s="71"/>
      <c r="K10" s="73"/>
      <c r="L10" s="73"/>
      <c r="M10" s="74"/>
      <c r="N10" s="75">
        <f t="shared" si="0"/>
        <v>0</v>
      </c>
    </row>
    <row r="11" spans="1:15" x14ac:dyDescent="0.35">
      <c r="A11" s="4" t="s">
        <v>30</v>
      </c>
      <c r="C11" s="72"/>
      <c r="D11" s="71"/>
      <c r="E11" s="73"/>
      <c r="F11" s="73"/>
      <c r="G11" s="73"/>
      <c r="H11" s="71"/>
      <c r="I11" s="72"/>
      <c r="J11" s="71"/>
      <c r="K11" s="73"/>
      <c r="L11" s="73"/>
      <c r="M11" s="74"/>
      <c r="N11" s="75">
        <f t="shared" si="0"/>
        <v>0</v>
      </c>
      <c r="O11" s="77"/>
    </row>
    <row r="12" spans="1:15" x14ac:dyDescent="0.35">
      <c r="A12" s="4" t="s">
        <v>31</v>
      </c>
      <c r="C12" s="72"/>
      <c r="D12" s="71"/>
      <c r="E12" s="73"/>
      <c r="F12" s="73"/>
      <c r="G12" s="73"/>
      <c r="H12" s="71"/>
      <c r="I12" s="72"/>
      <c r="J12" s="71"/>
      <c r="K12" s="73"/>
      <c r="L12" s="73"/>
      <c r="M12" s="74"/>
      <c r="N12" s="75">
        <f t="shared" si="0"/>
        <v>0</v>
      </c>
    </row>
    <row r="13" spans="1:15" x14ac:dyDescent="0.35">
      <c r="A13" s="4" t="s">
        <v>32</v>
      </c>
      <c r="C13" s="72"/>
      <c r="D13" s="71"/>
      <c r="E13" s="73"/>
      <c r="F13" s="73"/>
      <c r="G13" s="73"/>
      <c r="H13" s="71"/>
      <c r="I13" s="72"/>
      <c r="J13" s="71"/>
      <c r="K13" s="73"/>
      <c r="L13" s="73"/>
      <c r="M13" s="74"/>
      <c r="N13" s="75">
        <f t="shared" si="0"/>
        <v>0</v>
      </c>
    </row>
    <row r="14" spans="1:15" x14ac:dyDescent="0.35">
      <c r="A14" s="4" t="s">
        <v>33</v>
      </c>
      <c r="C14" s="72"/>
      <c r="D14" s="78"/>
      <c r="E14" s="73"/>
      <c r="F14" s="73"/>
      <c r="G14" s="73"/>
      <c r="H14" s="71"/>
      <c r="I14" s="72"/>
      <c r="J14" s="71"/>
      <c r="K14" s="73"/>
      <c r="L14" s="73"/>
      <c r="M14" s="74"/>
      <c r="N14" s="75">
        <f t="shared" si="0"/>
        <v>0</v>
      </c>
    </row>
    <row r="15" spans="1:15" x14ac:dyDescent="0.35">
      <c r="A15" s="4" t="s">
        <v>34</v>
      </c>
      <c r="C15" s="72"/>
      <c r="D15" s="71"/>
      <c r="E15" s="73"/>
      <c r="F15" s="73"/>
      <c r="G15" s="73"/>
      <c r="H15" s="71"/>
      <c r="I15" s="72"/>
      <c r="J15" s="71"/>
      <c r="K15" s="73"/>
      <c r="L15" s="73"/>
      <c r="M15" s="74"/>
      <c r="N15" s="75">
        <f t="shared" si="0"/>
        <v>0</v>
      </c>
    </row>
    <row r="16" spans="1:15" x14ac:dyDescent="0.35">
      <c r="A16" s="4" t="s">
        <v>35</v>
      </c>
      <c r="C16" s="72"/>
      <c r="D16" s="71"/>
      <c r="E16" s="73"/>
      <c r="F16" s="73"/>
      <c r="G16" s="73"/>
      <c r="H16" s="71"/>
      <c r="I16" s="72"/>
      <c r="J16" s="71"/>
      <c r="K16" s="73"/>
      <c r="L16" s="73"/>
      <c r="M16" s="74"/>
      <c r="N16" s="75">
        <f t="shared" si="0"/>
        <v>0</v>
      </c>
    </row>
    <row r="17" spans="1:14" ht="29" x14ac:dyDescent="0.35">
      <c r="A17" s="5" t="s">
        <v>36</v>
      </c>
      <c r="C17" s="72"/>
      <c r="D17" s="71"/>
      <c r="E17" s="73"/>
      <c r="F17" s="73"/>
      <c r="G17" s="73"/>
      <c r="H17" s="71"/>
      <c r="I17" s="72"/>
      <c r="J17" s="71"/>
      <c r="K17" s="73"/>
      <c r="L17" s="73"/>
      <c r="M17" s="74"/>
      <c r="N17" s="75">
        <f t="shared" si="0"/>
        <v>0</v>
      </c>
    </row>
    <row r="18" spans="1:14" x14ac:dyDescent="0.35">
      <c r="A18" s="30" t="s">
        <v>92</v>
      </c>
      <c r="B18" s="71" t="s">
        <v>100</v>
      </c>
      <c r="C18" s="72"/>
      <c r="D18" s="71"/>
      <c r="E18" s="73"/>
      <c r="F18" s="73"/>
      <c r="G18" s="73"/>
      <c r="H18" s="71"/>
      <c r="I18" s="72"/>
      <c r="J18" s="71"/>
      <c r="K18" s="73"/>
      <c r="L18" s="73"/>
      <c r="M18" s="74"/>
      <c r="N18" s="75">
        <f t="shared" si="0"/>
        <v>0</v>
      </c>
    </row>
    <row r="19" spans="1:14" x14ac:dyDescent="0.35">
      <c r="B19" s="71">
        <f>SUM(B2:B18)</f>
        <v>0</v>
      </c>
      <c r="D19" s="71">
        <f>SUM(D2:D18,D50)</f>
        <v>0</v>
      </c>
      <c r="I19" s="74"/>
      <c r="J19" s="71">
        <f>SUM(J2:J18)</f>
        <v>0</v>
      </c>
      <c r="K19" s="74"/>
      <c r="L19" s="74"/>
      <c r="M19" s="74"/>
      <c r="N19" s="82">
        <f>SUM(N2:N18)</f>
        <v>0</v>
      </c>
    </row>
    <row r="22" spans="1:14" x14ac:dyDescent="0.35">
      <c r="A22" s="61" t="s">
        <v>73</v>
      </c>
      <c r="C22" s="65" t="s">
        <v>65</v>
      </c>
      <c r="D22" s="66" t="s">
        <v>66</v>
      </c>
      <c r="E22" s="67" t="s">
        <v>67</v>
      </c>
      <c r="F22" s="68" t="s">
        <v>68</v>
      </c>
      <c r="G22" s="68"/>
    </row>
    <row r="23" spans="1:14" x14ac:dyDescent="0.35">
      <c r="A23" s="6" t="s">
        <v>40</v>
      </c>
      <c r="C23" s="72"/>
      <c r="D23" s="71"/>
      <c r="E23" s="73"/>
      <c r="F23" s="73"/>
      <c r="G23" s="73"/>
    </row>
    <row r="24" spans="1:14" x14ac:dyDescent="0.35">
      <c r="A24" s="6" t="s">
        <v>41</v>
      </c>
      <c r="C24" s="72"/>
      <c r="D24" s="71"/>
      <c r="E24" s="73"/>
      <c r="F24" s="73"/>
      <c r="G24" s="73"/>
    </row>
    <row r="25" spans="1:14" x14ac:dyDescent="0.35">
      <c r="A25" s="6" t="s">
        <v>42</v>
      </c>
      <c r="C25" s="72"/>
      <c r="D25" s="71"/>
      <c r="E25" s="73"/>
      <c r="F25" s="73"/>
      <c r="G25" s="73"/>
      <c r="J25" s="60" t="s">
        <v>71</v>
      </c>
      <c r="K25" s="60">
        <f>SUMIF(F2:F18,"&lt;&gt;",D2:D18)</f>
        <v>0</v>
      </c>
    </row>
    <row r="26" spans="1:14" x14ac:dyDescent="0.35">
      <c r="A26" s="6" t="s">
        <v>43</v>
      </c>
      <c r="C26" s="72"/>
      <c r="D26" s="71"/>
      <c r="E26" s="73"/>
      <c r="F26" s="73"/>
      <c r="G26" s="73"/>
      <c r="J26" s="60" t="s">
        <v>39</v>
      </c>
      <c r="K26" s="60">
        <f>SUMIF(L2:L17,"&lt;&gt;",J2:J17)</f>
        <v>0</v>
      </c>
    </row>
    <row r="27" spans="1:14" x14ac:dyDescent="0.35">
      <c r="A27" s="6" t="s">
        <v>44</v>
      </c>
      <c r="C27" s="72"/>
      <c r="D27" s="71"/>
      <c r="E27" s="73"/>
      <c r="F27" s="73"/>
      <c r="G27" s="73"/>
      <c r="J27" s="60" t="s">
        <v>72</v>
      </c>
      <c r="K27" s="60">
        <f>SUMIF(F23:F49,"&lt;&gt;",D23:D49)</f>
        <v>0</v>
      </c>
    </row>
    <row r="28" spans="1:14" x14ac:dyDescent="0.35">
      <c r="A28" s="6" t="s">
        <v>45</v>
      </c>
      <c r="C28" s="72"/>
      <c r="D28" s="71"/>
      <c r="E28" s="73"/>
      <c r="F28" s="73"/>
      <c r="G28" s="73"/>
      <c r="J28" s="82" t="s">
        <v>69</v>
      </c>
      <c r="K28" s="82">
        <f>SUM(K25:K27)</f>
        <v>0</v>
      </c>
    </row>
    <row r="29" spans="1:14" x14ac:dyDescent="0.35">
      <c r="A29" s="6" t="s">
        <v>46</v>
      </c>
      <c r="C29" s="72"/>
      <c r="D29" s="71"/>
      <c r="E29" s="73"/>
      <c r="F29" s="73"/>
      <c r="G29" s="73"/>
    </row>
    <row r="30" spans="1:14" x14ac:dyDescent="0.35">
      <c r="A30" s="6" t="s">
        <v>47</v>
      </c>
      <c r="C30" s="72"/>
      <c r="D30" s="71"/>
      <c r="E30" s="73"/>
      <c r="F30" s="73"/>
      <c r="G30" s="73"/>
    </row>
    <row r="31" spans="1:14" x14ac:dyDescent="0.35">
      <c r="A31" s="6" t="s">
        <v>48</v>
      </c>
      <c r="C31" s="72"/>
      <c r="D31" s="71"/>
      <c r="E31" s="73"/>
      <c r="F31" s="73"/>
      <c r="G31" s="73"/>
    </row>
    <row r="32" spans="1:14" x14ac:dyDescent="0.35">
      <c r="A32" s="6" t="s">
        <v>49</v>
      </c>
      <c r="C32" s="72"/>
      <c r="D32" s="71"/>
      <c r="E32" s="73"/>
      <c r="F32" s="73"/>
      <c r="G32" s="73"/>
    </row>
    <row r="33" spans="1:7" x14ac:dyDescent="0.35">
      <c r="A33" s="6" t="s">
        <v>50</v>
      </c>
      <c r="C33" s="72"/>
      <c r="D33" s="71"/>
      <c r="E33" s="73"/>
      <c r="F33" s="73"/>
      <c r="G33" s="73"/>
    </row>
    <row r="34" spans="1:7" x14ac:dyDescent="0.35">
      <c r="A34" s="6" t="s">
        <v>51</v>
      </c>
      <c r="C34" s="72"/>
      <c r="D34" s="71"/>
      <c r="E34" s="73"/>
      <c r="F34" s="73"/>
      <c r="G34" s="73"/>
    </row>
    <row r="35" spans="1:7" x14ac:dyDescent="0.35">
      <c r="A35" s="6" t="s">
        <v>52</v>
      </c>
      <c r="C35" s="72"/>
      <c r="D35" s="71"/>
      <c r="E35" s="73"/>
      <c r="F35" s="73"/>
      <c r="G35" s="73"/>
    </row>
    <row r="36" spans="1:7" x14ac:dyDescent="0.35">
      <c r="A36" s="6" t="s">
        <v>53</v>
      </c>
      <c r="C36" s="72"/>
      <c r="D36" s="71"/>
      <c r="E36" s="73"/>
      <c r="F36" s="73"/>
      <c r="G36" s="73"/>
    </row>
    <row r="37" spans="1:7" x14ac:dyDescent="0.35">
      <c r="A37" s="6" t="s">
        <v>54</v>
      </c>
      <c r="C37" s="72"/>
      <c r="D37" s="71"/>
      <c r="E37" s="73"/>
      <c r="F37" s="73"/>
      <c r="G37" s="73"/>
    </row>
    <row r="38" spans="1:7" x14ac:dyDescent="0.35">
      <c r="A38" s="6" t="s">
        <v>55</v>
      </c>
      <c r="C38" s="72"/>
      <c r="D38" s="71"/>
      <c r="E38" s="73"/>
      <c r="F38" s="73"/>
      <c r="G38" s="73"/>
    </row>
    <row r="39" spans="1:7" x14ac:dyDescent="0.35">
      <c r="A39" s="6" t="s">
        <v>56</v>
      </c>
      <c r="C39" s="72"/>
      <c r="D39" s="71"/>
      <c r="E39" s="73"/>
      <c r="F39" s="73"/>
      <c r="G39" s="73"/>
    </row>
    <row r="40" spans="1:7" x14ac:dyDescent="0.35">
      <c r="A40" s="6" t="s">
        <v>57</v>
      </c>
      <c r="C40" s="72"/>
      <c r="D40" s="71"/>
      <c r="E40" s="73"/>
      <c r="F40" s="73"/>
      <c r="G40" s="73"/>
    </row>
    <row r="41" spans="1:7" x14ac:dyDescent="0.35">
      <c r="A41" s="6" t="s">
        <v>58</v>
      </c>
      <c r="C41" s="72"/>
      <c r="D41" s="71"/>
      <c r="E41" s="73"/>
      <c r="F41" s="73"/>
      <c r="G41" s="73"/>
    </row>
    <row r="42" spans="1:7" x14ac:dyDescent="0.35">
      <c r="A42" s="6" t="s">
        <v>59</v>
      </c>
      <c r="C42" s="72"/>
      <c r="D42" s="71"/>
      <c r="E42" s="73"/>
      <c r="F42" s="73"/>
      <c r="G42" s="73"/>
    </row>
    <row r="43" spans="1:7" x14ac:dyDescent="0.35">
      <c r="A43" s="6" t="s">
        <v>60</v>
      </c>
      <c r="C43" s="72"/>
      <c r="D43" s="71"/>
      <c r="E43" s="73"/>
      <c r="F43" s="73"/>
      <c r="G43" s="73"/>
    </row>
    <row r="44" spans="1:7" x14ac:dyDescent="0.35">
      <c r="A44" s="6" t="s">
        <v>60</v>
      </c>
      <c r="C44" s="72"/>
      <c r="D44" s="71"/>
      <c r="E44" s="73"/>
      <c r="F44" s="73"/>
      <c r="G44" s="73"/>
    </row>
    <row r="45" spans="1:7" x14ac:dyDescent="0.35">
      <c r="A45" s="6" t="s">
        <v>60</v>
      </c>
      <c r="C45" s="72"/>
      <c r="D45" s="71"/>
      <c r="E45" s="73"/>
      <c r="F45" s="73"/>
      <c r="G45" s="73"/>
    </row>
    <row r="46" spans="1:7" x14ac:dyDescent="0.35">
      <c r="A46" s="6" t="s">
        <v>61</v>
      </c>
      <c r="C46" s="72"/>
      <c r="D46" s="71"/>
      <c r="E46" s="73"/>
      <c r="F46" s="73"/>
      <c r="G46" s="73"/>
    </row>
    <row r="47" spans="1:7" x14ac:dyDescent="0.35">
      <c r="A47" s="6" t="s">
        <v>62</v>
      </c>
      <c r="C47" s="72"/>
      <c r="D47" s="71"/>
      <c r="E47" s="73"/>
      <c r="F47" s="73"/>
      <c r="G47" s="73"/>
    </row>
    <row r="48" spans="1:7" x14ac:dyDescent="0.35">
      <c r="A48" s="6" t="s">
        <v>63</v>
      </c>
      <c r="C48" s="72"/>
      <c r="D48" s="71"/>
      <c r="E48" s="73"/>
      <c r="F48" s="73"/>
      <c r="G48" s="73"/>
    </row>
    <row r="49" spans="1:8" x14ac:dyDescent="0.35">
      <c r="A49" s="6" t="s">
        <v>64</v>
      </c>
      <c r="C49" s="72"/>
      <c r="D49" s="71"/>
      <c r="E49" s="73"/>
      <c r="F49" s="73"/>
      <c r="G49" s="73"/>
    </row>
    <row r="50" spans="1:8" s="62" customFormat="1" x14ac:dyDescent="0.35">
      <c r="A50" s="61" t="s">
        <v>38</v>
      </c>
      <c r="B50" s="83"/>
      <c r="C50" s="84"/>
      <c r="D50" s="83">
        <f>SUM(D23:D49)</f>
        <v>0</v>
      </c>
      <c r="E50" s="84"/>
      <c r="F50" s="84"/>
      <c r="G50" s="84"/>
      <c r="H50" s="75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opLeftCell="G1" zoomScale="90" zoomScaleNormal="90" workbookViewId="0">
      <selection activeCell="K11" sqref="K11"/>
    </sheetView>
  </sheetViews>
  <sheetFormatPr defaultRowHeight="14.5" x14ac:dyDescent="0.35"/>
  <cols>
    <col min="1" max="1" width="24" style="79" bestFit="1" customWidth="1"/>
    <col min="2" max="2" width="12" style="79" bestFit="1" customWidth="1"/>
    <col min="3" max="3" width="9.54296875" style="114" bestFit="1" customWidth="1"/>
    <col min="4" max="4" width="10.453125" style="79" customWidth="1"/>
    <col min="5" max="5" width="8.7265625" style="79"/>
    <col min="6" max="6" width="28.453125" style="79" bestFit="1" customWidth="1"/>
    <col min="7" max="7" width="11.1796875" style="79" bestFit="1" customWidth="1"/>
    <col min="8" max="8" width="8.7265625" style="79"/>
    <col min="9" max="9" width="10.54296875" style="79" bestFit="1" customWidth="1"/>
    <col min="10" max="10" width="8.7265625" style="79" customWidth="1"/>
    <col min="11" max="11" width="39.36328125" style="79" customWidth="1"/>
    <col min="12" max="12" width="11.1796875" style="79" bestFit="1" customWidth="1"/>
    <col min="13" max="13" width="9.453125" style="79" bestFit="1" customWidth="1"/>
    <col min="14" max="14" width="10.54296875" style="79" bestFit="1" customWidth="1"/>
    <col min="15" max="15" width="8.7265625" style="79" customWidth="1"/>
    <col min="16" max="16" width="28.453125" style="79" bestFit="1" customWidth="1"/>
    <col min="17" max="17" width="11.1796875" style="79" bestFit="1" customWidth="1"/>
    <col min="18" max="18" width="9.453125" style="79" bestFit="1" customWidth="1"/>
    <col min="19" max="19" width="10.54296875" style="79" bestFit="1" customWidth="1"/>
    <col min="20" max="16384" width="8.7265625" style="79"/>
  </cols>
  <sheetData>
    <row r="1" spans="1:19" ht="29" x14ac:dyDescent="0.35">
      <c r="A1" s="61" t="s">
        <v>115</v>
      </c>
      <c r="B1" s="61"/>
      <c r="C1" s="113" t="s">
        <v>94</v>
      </c>
      <c r="D1" s="61" t="s">
        <v>95</v>
      </c>
      <c r="F1" s="61" t="s">
        <v>117</v>
      </c>
      <c r="G1" s="61"/>
      <c r="H1" s="113" t="s">
        <v>94</v>
      </c>
      <c r="I1" s="61" t="s">
        <v>95</v>
      </c>
      <c r="K1" s="94" t="s">
        <v>137</v>
      </c>
      <c r="L1" s="61"/>
      <c r="M1" s="113" t="s">
        <v>94</v>
      </c>
      <c r="N1" s="61" t="s">
        <v>95</v>
      </c>
      <c r="P1" s="94" t="s">
        <v>97</v>
      </c>
      <c r="Q1" s="61"/>
      <c r="R1" s="113" t="s">
        <v>94</v>
      </c>
      <c r="S1" s="61" t="s">
        <v>95</v>
      </c>
    </row>
    <row r="2" spans="1:19" ht="24" x14ac:dyDescent="0.35">
      <c r="B2" s="101"/>
      <c r="D2" s="57"/>
      <c r="G2" s="101"/>
      <c r="H2" s="114"/>
      <c r="I2" s="57"/>
      <c r="K2" s="58" t="s">
        <v>138</v>
      </c>
      <c r="L2" s="116">
        <v>961</v>
      </c>
      <c r="M2" s="117" t="s">
        <v>148</v>
      </c>
      <c r="N2" s="119">
        <v>43861</v>
      </c>
      <c r="Q2" s="101"/>
      <c r="R2" s="114"/>
      <c r="S2" s="57"/>
    </row>
    <row r="3" spans="1:19" ht="24" x14ac:dyDescent="0.35">
      <c r="B3" s="101"/>
      <c r="D3" s="57"/>
      <c r="G3" s="101"/>
      <c r="H3" s="114"/>
      <c r="I3" s="57"/>
      <c r="K3" s="58" t="s">
        <v>139</v>
      </c>
      <c r="L3" s="116">
        <v>2779</v>
      </c>
      <c r="M3" s="117" t="s">
        <v>149</v>
      </c>
      <c r="N3" s="119">
        <v>43861</v>
      </c>
      <c r="Q3" s="101"/>
      <c r="R3" s="114"/>
      <c r="S3" s="57"/>
    </row>
    <row r="4" spans="1:19" ht="24" x14ac:dyDescent="0.35">
      <c r="B4" s="101"/>
      <c r="G4" s="101"/>
      <c r="H4" s="114"/>
      <c r="I4" s="57"/>
      <c r="K4" s="58" t="s">
        <v>140</v>
      </c>
      <c r="L4" s="116">
        <v>706</v>
      </c>
      <c r="M4" s="117" t="s">
        <v>150</v>
      </c>
      <c r="N4" s="119">
        <v>43861</v>
      </c>
    </row>
    <row r="5" spans="1:19" ht="24" x14ac:dyDescent="0.35">
      <c r="B5" s="101"/>
      <c r="G5" s="101"/>
      <c r="H5" s="114"/>
      <c r="I5" s="57"/>
      <c r="K5" s="58" t="s">
        <v>141</v>
      </c>
      <c r="L5" s="116">
        <v>5700</v>
      </c>
      <c r="M5" s="117" t="s">
        <v>151</v>
      </c>
      <c r="N5" s="119">
        <v>43861</v>
      </c>
      <c r="Q5" s="101"/>
      <c r="R5" s="114"/>
    </row>
    <row r="6" spans="1:19" ht="24" x14ac:dyDescent="0.35">
      <c r="B6" s="101"/>
      <c r="G6" s="101"/>
      <c r="H6" s="114"/>
      <c r="I6" s="57"/>
      <c r="K6" s="58" t="s">
        <v>142</v>
      </c>
      <c r="L6" s="116">
        <v>1075</v>
      </c>
      <c r="M6" s="117" t="s">
        <v>152</v>
      </c>
      <c r="N6" s="119">
        <v>43861</v>
      </c>
      <c r="R6" s="114"/>
    </row>
    <row r="7" spans="1:19" ht="24" x14ac:dyDescent="0.35">
      <c r="B7" s="101"/>
      <c r="G7" s="101"/>
      <c r="H7" s="114"/>
      <c r="I7" s="57"/>
      <c r="K7" s="58" t="s">
        <v>143</v>
      </c>
      <c r="L7" s="116">
        <v>1521</v>
      </c>
      <c r="M7" s="117" t="s">
        <v>153</v>
      </c>
      <c r="N7" s="119">
        <v>43861</v>
      </c>
      <c r="R7" s="114"/>
    </row>
    <row r="8" spans="1:19" ht="24" x14ac:dyDescent="0.35">
      <c r="B8" s="101"/>
      <c r="G8" s="101"/>
      <c r="H8" s="114"/>
      <c r="I8" s="57"/>
      <c r="K8" s="58" t="s">
        <v>144</v>
      </c>
      <c r="L8" s="116">
        <v>5015</v>
      </c>
      <c r="M8" s="117" t="s">
        <v>154</v>
      </c>
      <c r="N8" s="119">
        <v>43861</v>
      </c>
      <c r="R8" s="114"/>
    </row>
    <row r="9" spans="1:19" ht="24" x14ac:dyDescent="0.35">
      <c r="B9" s="101"/>
      <c r="G9" s="101"/>
      <c r="H9" s="114"/>
      <c r="I9" s="57"/>
      <c r="K9" s="58" t="s">
        <v>145</v>
      </c>
      <c r="L9" s="116">
        <v>773</v>
      </c>
      <c r="M9" s="117" t="s">
        <v>155</v>
      </c>
      <c r="N9" s="119">
        <v>43861</v>
      </c>
    </row>
    <row r="10" spans="1:19" ht="24" x14ac:dyDescent="0.35">
      <c r="B10" s="101"/>
      <c r="G10" s="101"/>
      <c r="H10" s="114"/>
      <c r="I10" s="57"/>
      <c r="K10" s="58" t="s">
        <v>146</v>
      </c>
      <c r="L10" s="116">
        <v>2518</v>
      </c>
      <c r="M10" s="117" t="s">
        <v>156</v>
      </c>
      <c r="N10" s="119">
        <v>43861</v>
      </c>
    </row>
    <row r="11" spans="1:19" ht="24" x14ac:dyDescent="0.35">
      <c r="B11" s="101"/>
      <c r="G11" s="101"/>
      <c r="H11" s="114"/>
      <c r="I11" s="57"/>
      <c r="K11" s="58" t="s">
        <v>147</v>
      </c>
      <c r="L11" s="116">
        <v>1971</v>
      </c>
      <c r="M11" s="117" t="s">
        <v>157</v>
      </c>
      <c r="N11" s="119">
        <v>43861</v>
      </c>
    </row>
    <row r="12" spans="1:19" x14ac:dyDescent="0.35">
      <c r="B12" s="101"/>
      <c r="G12" s="101"/>
      <c r="H12" s="114"/>
      <c r="I12" s="57"/>
    </row>
    <row r="13" spans="1:19" x14ac:dyDescent="0.35">
      <c r="B13" s="101"/>
      <c r="G13" s="101"/>
      <c r="H13" s="114"/>
    </row>
    <row r="14" spans="1:19" x14ac:dyDescent="0.35">
      <c r="A14" s="115" t="s">
        <v>79</v>
      </c>
      <c r="B14" s="101">
        <f>SUM(B2:B13)</f>
        <v>0</v>
      </c>
      <c r="G14" s="101">
        <f>SUM(G2:G13)</f>
        <v>0</v>
      </c>
      <c r="H14" s="114"/>
      <c r="L14" s="101">
        <f>SUM(L2:L13)</f>
        <v>23019</v>
      </c>
      <c r="Q14" s="101">
        <f>SUM(Q2:Q13)</f>
        <v>0</v>
      </c>
    </row>
    <row r="15" spans="1:19" x14ac:dyDescent="0.35">
      <c r="H15" s="114"/>
    </row>
    <row r="16" spans="1:19" x14ac:dyDescent="0.35">
      <c r="H16" s="11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2" sqref="B2:B3"/>
    </sheetView>
  </sheetViews>
  <sheetFormatPr defaultRowHeight="14.5" x14ac:dyDescent="0.35"/>
  <cols>
    <col min="1" max="1" width="26.7265625" bestFit="1" customWidth="1"/>
    <col min="2" max="2" width="11.54296875" bestFit="1" customWidth="1"/>
    <col min="3" max="3" width="10.7265625" bestFit="1" customWidth="1"/>
    <col min="4" max="4" width="14.54296875" bestFit="1" customWidth="1"/>
    <col min="5" max="5" width="29.81640625" bestFit="1" customWidth="1"/>
  </cols>
  <sheetData>
    <row r="1" spans="1:5" s="1" customFormat="1" x14ac:dyDescent="0.35">
      <c r="A1" s="1" t="s">
        <v>85</v>
      </c>
      <c r="B1" s="8" t="s">
        <v>83</v>
      </c>
      <c r="C1" s="1" t="s">
        <v>84</v>
      </c>
      <c r="D1" s="1" t="s">
        <v>86</v>
      </c>
      <c r="E1" s="1" t="s">
        <v>87</v>
      </c>
    </row>
    <row r="2" spans="1:5" x14ac:dyDescent="0.35">
      <c r="A2" t="s">
        <v>113</v>
      </c>
      <c r="B2" s="26">
        <v>500</v>
      </c>
      <c r="C2" s="9"/>
      <c r="D2" s="9">
        <v>43839</v>
      </c>
    </row>
    <row r="3" spans="1:5" x14ac:dyDescent="0.35">
      <c r="A3" t="s">
        <v>96</v>
      </c>
      <c r="B3" s="26">
        <v>10000</v>
      </c>
      <c r="D3" s="9">
        <v>43839</v>
      </c>
    </row>
    <row r="4" spans="1:5" s="44" customFormat="1" x14ac:dyDescent="0.35">
      <c r="B4" s="7"/>
      <c r="D4" s="9"/>
    </row>
    <row r="5" spans="1:5" s="44" customFormat="1" x14ac:dyDescent="0.35">
      <c r="B5" s="7"/>
      <c r="D5" s="9"/>
    </row>
    <row r="6" spans="1:5" s="44" customFormat="1" x14ac:dyDescent="0.35">
      <c r="B6" s="7"/>
      <c r="D6" s="9"/>
    </row>
    <row r="7" spans="1:5" s="44" customFormat="1" x14ac:dyDescent="0.35">
      <c r="B7" s="7"/>
      <c r="D7" s="9"/>
    </row>
    <row r="8" spans="1:5" s="44" customFormat="1" x14ac:dyDescent="0.35">
      <c r="B8" s="7"/>
      <c r="D8" s="9"/>
    </row>
    <row r="9" spans="1:5" s="44" customFormat="1" x14ac:dyDescent="0.35">
      <c r="B9" s="7"/>
      <c r="D9" s="9"/>
    </row>
    <row r="10" spans="1:5" x14ac:dyDescent="0.35">
      <c r="B10" s="7"/>
    </row>
    <row r="11" spans="1:5" x14ac:dyDescent="0.35">
      <c r="A11" s="55" t="s">
        <v>38</v>
      </c>
      <c r="B11" s="7">
        <f>SUM(B2:B10)</f>
        <v>10500</v>
      </c>
    </row>
    <row r="12" spans="1:5" x14ac:dyDescent="0.35">
      <c r="B12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2020 budget</vt:lpstr>
      <vt:lpstr>Expense detail</vt:lpstr>
      <vt:lpstr>Content Credit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2020-02-11T18:46:49Z</dcterms:modified>
</cp:coreProperties>
</file>