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645" windowWidth="14460" windowHeight="10365" activeTab="1"/>
  </bookViews>
  <sheets>
    <sheet name="Budget" sheetId="1" r:id="rId1"/>
    <sheet name="Prog. manage. exp." sheetId="2" r:id="rId2"/>
    <sheet name="Member fee calculations" sheetId="3" r:id="rId3"/>
  </sheets>
  <definedNames/>
  <calcPr fullCalcOnLoad="1"/>
</workbook>
</file>

<file path=xl/sharedStrings.xml><?xml version="1.0" encoding="utf-8"?>
<sst xmlns="http://schemas.openxmlformats.org/spreadsheetml/2006/main" count="74" uniqueCount="66">
  <si>
    <t>Income</t>
  </si>
  <si>
    <t>Member shares</t>
  </si>
  <si>
    <t>Other income</t>
  </si>
  <si>
    <t>Expenses</t>
  </si>
  <si>
    <t>Website</t>
  </si>
  <si>
    <t>Program management</t>
  </si>
  <si>
    <t>R &amp; D</t>
  </si>
  <si>
    <t>Difference</t>
  </si>
  <si>
    <t>TOTAL</t>
  </si>
  <si>
    <t>Other</t>
  </si>
  <si>
    <t>b.</t>
  </si>
  <si>
    <t>c.</t>
  </si>
  <si>
    <t>d.</t>
  </si>
  <si>
    <t xml:space="preserve">Digital Content  </t>
  </si>
  <si>
    <t>OverDrive Vendor Fees</t>
  </si>
  <si>
    <t>BALANCE</t>
  </si>
  <si>
    <t xml:space="preserve">Carryover </t>
  </si>
  <si>
    <t>Milwaukee</t>
  </si>
  <si>
    <t>Lakeshores</t>
  </si>
  <si>
    <t>Mid-Wisconsin</t>
  </si>
  <si>
    <t>Kenosha</t>
  </si>
  <si>
    <t>WVLS</t>
  </si>
  <si>
    <t>Northern Waters</t>
  </si>
  <si>
    <t>Eastern Shores</t>
  </si>
  <si>
    <t>Indianhead</t>
  </si>
  <si>
    <t>Nicolet</t>
  </si>
  <si>
    <t>OWLS</t>
  </si>
  <si>
    <t>South Central</t>
  </si>
  <si>
    <t>Waukesha</t>
  </si>
  <si>
    <t>Winding Rivers</t>
  </si>
  <si>
    <t>Winnefox</t>
  </si>
  <si>
    <t>Manitowoc Calumet</t>
  </si>
  <si>
    <t>Southwest Wisconsin</t>
  </si>
  <si>
    <t>Arrowhead</t>
  </si>
  <si>
    <t>&lt;300,000</t>
  </si>
  <si>
    <t>&gt;900,001</t>
  </si>
  <si>
    <t>a.</t>
  </si>
  <si>
    <t>e.</t>
  </si>
  <si>
    <t>f.</t>
  </si>
  <si>
    <t>E-book contribution from partners</t>
  </si>
  <si>
    <t>LSTA grant for e-books</t>
  </si>
  <si>
    <t>Survey contribution from partners</t>
  </si>
  <si>
    <t>2012 recommendation</t>
  </si>
  <si>
    <t>2011
current budget</t>
  </si>
  <si>
    <t>Explanation of increase in project management</t>
  </si>
  <si>
    <t xml:space="preserve">In 2011, the contract with WiLS for project management included 150 hours of management.  </t>
  </si>
  <si>
    <t>Technical support:</t>
  </si>
  <si>
    <t>Selection:</t>
  </si>
  <si>
    <t>Other*:</t>
  </si>
  <si>
    <t>*Includes communications, training arrangements, authentication/interface work, etc.</t>
  </si>
  <si>
    <t>Levels:</t>
  </si>
  <si>
    <t>Shares:</t>
  </si>
  <si>
    <t>300,000-600,000</t>
  </si>
  <si>
    <t>600,001-900,000</t>
  </si>
  <si>
    <t>Partner</t>
  </si>
  <si>
    <t>2009 service population</t>
  </si>
  <si>
    <t>Number of shares</t>
  </si>
  <si>
    <t>2011 cost</t>
  </si>
  <si>
    <t>Cost per share:</t>
  </si>
  <si>
    <t>Total expenditures in budget:</t>
  </si>
  <si>
    <t>2012 proposed cost (rounded)</t>
  </si>
  <si>
    <t>TOTALS</t>
  </si>
  <si>
    <t>Reserve</t>
  </si>
  <si>
    <t>Technical support levels have actually increased by 28% since January 2011, and with the upcoming Kindle release, the number of questions are likely to increase even more.</t>
  </si>
  <si>
    <t>Due to the increased role in technical support, WiLS is on target to spend around 300 hours of management if the technical support level stays the same.</t>
  </si>
  <si>
    <t>For 2012, with the increase in collection and the growing increase in support, we request the following program management funds based on 600 hours.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</si>
</sst>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&quot;$&quot;#,##0"/>
    <numFmt numFmtId="167" formatCode="_(* #,##0.0_);_(* \(#,##0.0\);_(* &quot;-&quot;??_);_(@_)"/>
    <numFmt numFmtId="168" formatCode="_(* #,##0_);_(* \(#,##0\);_(* &quot;-&quot;??_);_(@_)"/>
    <numFmt numFmtId="169" formatCode="_(&quot;$&quot;* #,##0.0_);_(&quot;$&quot;* \(#,##0.0\);_(&quot;$&quot;* &quot;-&quot;??_);_(@_)"/>
    <numFmt numFmtId="170" formatCode="[$$-409]#,##0.00"/>
    <numFmt numFmtId="171" formatCode="[$$-409]#,##0"/>
    <numFmt numFmtId="172" formatCode="0.0%"/>
    <numFmt numFmtId="173" formatCode="0.000"/>
    <numFmt numFmtId="174" formatCode="&quot;$&quot;#,##0.0"/>
    <numFmt numFmtId="175" formatCode="[$-409]dddd\,\ mmmm\ dd\,\ yyyy"/>
    <numFmt numFmtId="176" formatCode="[$-409]h:mm:ss\ AM/PM"/>
    <numFmt numFmtId="177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44" fontId="1" fillId="0" borderId="0" xfId="45" applyFont="1" applyAlignment="1">
      <alignment/>
    </xf>
    <xf numFmtId="164" fontId="1" fillId="0" borderId="0" xfId="45" applyNumberFormat="1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10" fontId="1" fillId="0" borderId="0" xfId="45" applyNumberFormat="1" applyFont="1" applyAlignment="1">
      <alignment/>
    </xf>
    <xf numFmtId="6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6" fontId="3" fillId="0" borderId="0" xfId="0" applyNumberFormat="1" applyFont="1" applyAlignment="1">
      <alignment/>
    </xf>
    <xf numFmtId="6" fontId="3" fillId="0" borderId="0" xfId="45" applyNumberFormat="1" applyFont="1" applyAlignment="1">
      <alignment/>
    </xf>
    <xf numFmtId="0" fontId="5" fillId="0" borderId="0" xfId="0" applyFont="1" applyAlignment="1">
      <alignment/>
    </xf>
    <xf numFmtId="166" fontId="0" fillId="0" borderId="0" xfId="0" applyNumberFormat="1" applyAlignment="1">
      <alignment wrapText="1"/>
    </xf>
    <xf numFmtId="164" fontId="1" fillId="0" borderId="0" xfId="45" applyNumberFormat="1" applyFont="1" applyAlignment="1">
      <alignment/>
    </xf>
    <xf numFmtId="164" fontId="0" fillId="0" borderId="0" xfId="0" applyNumberFormat="1" applyAlignment="1">
      <alignment wrapText="1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applyNumberFormat="1" applyFont="1" applyFill="1" applyAlignment="1">
      <alignment horizontal="center" wrapText="1"/>
    </xf>
    <xf numFmtId="0" fontId="37" fillId="0" borderId="0" xfId="0" applyFont="1" applyAlignment="1">
      <alignment/>
    </xf>
    <xf numFmtId="44" fontId="0" fillId="0" borderId="0" xfId="45" applyFon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8" fontId="0" fillId="0" borderId="0" xfId="42" applyNumberFormat="1" applyFont="1" applyAlignment="1">
      <alignment/>
    </xf>
    <xf numFmtId="44" fontId="0" fillId="0" borderId="0" xfId="0" applyNumberFormat="1" applyAlignment="1">
      <alignment/>
    </xf>
    <xf numFmtId="44" fontId="37" fillId="0" borderId="0" xfId="45" applyFont="1" applyAlignment="1">
      <alignment/>
    </xf>
    <xf numFmtId="44" fontId="37" fillId="0" borderId="0" xfId="0" applyNumberFormat="1" applyFont="1" applyAlignment="1">
      <alignment/>
    </xf>
    <xf numFmtId="0" fontId="37" fillId="0" borderId="0" xfId="0" applyFont="1" applyAlignment="1">
      <alignment wrapText="1"/>
    </xf>
    <xf numFmtId="164" fontId="0" fillId="0" borderId="0" xfId="45" applyNumberFormat="1" applyFont="1" applyAlignment="1">
      <alignment wrapText="1"/>
    </xf>
    <xf numFmtId="0" fontId="3" fillId="0" borderId="0" xfId="0" applyFont="1" applyFill="1" applyAlignment="1">
      <alignment horizontal="center" wrapText="1"/>
    </xf>
    <xf numFmtId="0" fontId="7" fillId="0" borderId="0" xfId="0" applyFont="1" applyFill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4"/>
  <sheetViews>
    <sheetView view="pageLayout" workbookViewId="0" topLeftCell="A1">
      <selection activeCell="C8" sqref="C8"/>
    </sheetView>
  </sheetViews>
  <sheetFormatPr defaultColWidth="9.140625" defaultRowHeight="15"/>
  <cols>
    <col min="1" max="1" width="2.7109375" style="0" bestFit="1" customWidth="1"/>
    <col min="2" max="2" width="29.00390625" style="4" bestFit="1" customWidth="1"/>
    <col min="3" max="3" width="19.140625" style="4" customWidth="1"/>
    <col min="4" max="4" width="17.00390625" style="0" customWidth="1"/>
    <col min="5" max="5" width="15.57421875" style="0" bestFit="1" customWidth="1"/>
    <col min="6" max="6" width="14.00390625" style="0" bestFit="1" customWidth="1"/>
    <col min="7" max="7" width="13.28125" style="0" bestFit="1" customWidth="1"/>
    <col min="8" max="9" width="13.28125" style="0" customWidth="1"/>
    <col min="10" max="10" width="54.7109375" style="4" customWidth="1"/>
  </cols>
  <sheetData>
    <row r="2" spans="3:6" ht="31.5">
      <c r="C2" s="33" t="s">
        <v>42</v>
      </c>
      <c r="D2" s="22" t="s">
        <v>43</v>
      </c>
      <c r="E2" s="18"/>
      <c r="F2" s="18"/>
    </row>
    <row r="3" spans="3:9" ht="18.75">
      <c r="C3" s="34"/>
      <c r="D3" s="19"/>
      <c r="E3" s="20"/>
      <c r="F3" s="21"/>
      <c r="H3" s="11"/>
      <c r="I3" s="11"/>
    </row>
    <row r="4" spans="2:10" ht="15.75">
      <c r="B4" s="8" t="s">
        <v>0</v>
      </c>
      <c r="C4" s="8"/>
      <c r="D4" s="5"/>
      <c r="E4" s="5"/>
      <c r="F4" s="5"/>
      <c r="G4" s="5"/>
      <c r="H4" s="12"/>
      <c r="I4" s="14"/>
      <c r="J4" s="8"/>
    </row>
    <row r="5" spans="6:9" ht="15.75">
      <c r="F5" s="1"/>
      <c r="G5" s="1"/>
      <c r="H5" s="13"/>
      <c r="I5" s="1"/>
    </row>
    <row r="6" spans="1:9" ht="17.25" customHeight="1">
      <c r="A6" t="s">
        <v>36</v>
      </c>
      <c r="B6" s="4" t="s">
        <v>1</v>
      </c>
      <c r="C6" s="32">
        <v>100000</v>
      </c>
      <c r="D6" s="2">
        <v>128603</v>
      </c>
      <c r="E6" s="2"/>
      <c r="F6" s="2"/>
      <c r="G6" s="2"/>
      <c r="H6" s="2"/>
      <c r="I6" s="2"/>
    </row>
    <row r="7" spans="1:9" ht="19.5" customHeight="1">
      <c r="A7" t="s">
        <v>10</v>
      </c>
      <c r="B7" s="4" t="s">
        <v>16</v>
      </c>
      <c r="C7" s="17">
        <v>0</v>
      </c>
      <c r="D7" s="2">
        <v>28545</v>
      </c>
      <c r="E7" s="2"/>
      <c r="F7" s="2"/>
      <c r="G7" s="2"/>
      <c r="H7" s="2"/>
      <c r="I7" s="2"/>
    </row>
    <row r="8" spans="1:9" ht="19.5" customHeight="1">
      <c r="A8" t="s">
        <v>11</v>
      </c>
      <c r="B8" s="4" t="s">
        <v>2</v>
      </c>
      <c r="C8" s="17">
        <v>0</v>
      </c>
      <c r="D8" s="2">
        <v>0</v>
      </c>
      <c r="E8" s="2"/>
      <c r="F8" s="2"/>
      <c r="G8" s="2"/>
      <c r="H8" s="2"/>
      <c r="I8" s="2"/>
    </row>
    <row r="9" spans="1:9" ht="30">
      <c r="A9" t="s">
        <v>12</v>
      </c>
      <c r="B9" s="4" t="s">
        <v>41</v>
      </c>
      <c r="C9" s="17">
        <v>0</v>
      </c>
      <c r="D9" s="16">
        <v>4150</v>
      </c>
      <c r="E9" s="2"/>
      <c r="F9" s="2"/>
      <c r="G9" s="2"/>
      <c r="H9" s="2"/>
      <c r="I9" s="2"/>
    </row>
    <row r="10" spans="1:9" ht="30">
      <c r="A10" t="s">
        <v>37</v>
      </c>
      <c r="B10" s="4" t="s">
        <v>39</v>
      </c>
      <c r="C10" s="17">
        <v>0</v>
      </c>
      <c r="D10" s="2">
        <v>27386</v>
      </c>
      <c r="E10" s="2"/>
      <c r="F10" s="2"/>
      <c r="G10" s="2"/>
      <c r="H10" s="2"/>
      <c r="I10" s="2"/>
    </row>
    <row r="11" spans="1:9" ht="19.5" customHeight="1">
      <c r="A11" t="s">
        <v>38</v>
      </c>
      <c r="B11" s="4" t="s">
        <v>40</v>
      </c>
      <c r="C11" s="17">
        <v>0</v>
      </c>
      <c r="D11" s="2">
        <v>100000</v>
      </c>
      <c r="E11" s="2"/>
      <c r="F11" s="2"/>
      <c r="G11" s="2"/>
      <c r="H11" s="2"/>
      <c r="I11" s="2"/>
    </row>
    <row r="12" spans="3:9" ht="15">
      <c r="C12" s="17"/>
      <c r="D12" s="2"/>
      <c r="E12" s="2"/>
      <c r="F12" s="2"/>
      <c r="G12" s="2"/>
      <c r="H12" s="2"/>
      <c r="I12" s="2"/>
    </row>
    <row r="13" spans="2:9" ht="18" customHeight="1">
      <c r="B13" s="9" t="s">
        <v>8</v>
      </c>
      <c r="C13" s="3">
        <f>SUM(C6:C12)</f>
        <v>100000</v>
      </c>
      <c r="D13" s="3">
        <f>SUM(D6:D12)</f>
        <v>288684</v>
      </c>
      <c r="E13" s="3"/>
      <c r="F13" s="3"/>
      <c r="G13" s="3"/>
      <c r="H13" s="3"/>
      <c r="I13" s="3"/>
    </row>
    <row r="14" ht="15">
      <c r="D14" s="3"/>
    </row>
    <row r="15" ht="15">
      <c r="D15" s="3"/>
    </row>
    <row r="16" spans="2:10" s="5" customFormat="1" ht="15.75">
      <c r="B16" s="8" t="s">
        <v>3</v>
      </c>
      <c r="C16" s="8"/>
      <c r="G16" s="8"/>
      <c r="H16" s="8"/>
      <c r="J16" s="8"/>
    </row>
    <row r="17" spans="2:10" s="5" customFormat="1" ht="15.75">
      <c r="B17" s="8"/>
      <c r="C17" s="8"/>
      <c r="G17" s="8"/>
      <c r="H17" s="8"/>
      <c r="J17" s="8"/>
    </row>
    <row r="18" spans="1:9" ht="15">
      <c r="A18" t="s">
        <v>36</v>
      </c>
      <c r="B18" s="4" t="s">
        <v>4</v>
      </c>
      <c r="C18" s="32">
        <v>1000</v>
      </c>
      <c r="D18" s="2">
        <v>1000</v>
      </c>
      <c r="E18" s="2"/>
      <c r="F18" s="2"/>
      <c r="G18" s="6"/>
      <c r="H18" s="6"/>
      <c r="I18" s="6"/>
    </row>
    <row r="19" spans="1:9" ht="24.75" customHeight="1">
      <c r="A19" t="s">
        <v>10</v>
      </c>
      <c r="B19" s="4" t="s">
        <v>5</v>
      </c>
      <c r="C19" s="32">
        <v>52000</v>
      </c>
      <c r="D19" s="2">
        <v>13000</v>
      </c>
      <c r="E19" s="2"/>
      <c r="F19" s="2"/>
      <c r="G19" s="6"/>
      <c r="H19" s="6"/>
      <c r="I19" s="6"/>
    </row>
    <row r="20" spans="1:9" ht="15">
      <c r="A20" t="s">
        <v>11</v>
      </c>
      <c r="B20" s="4" t="s">
        <v>14</v>
      </c>
      <c r="C20" s="32">
        <v>18000</v>
      </c>
      <c r="D20" s="2">
        <v>12600</v>
      </c>
      <c r="E20" s="2"/>
      <c r="F20" s="2"/>
      <c r="G20" s="6"/>
      <c r="H20" s="6"/>
      <c r="I20" s="6"/>
    </row>
    <row r="21" spans="1:9" ht="29.25" customHeight="1">
      <c r="A21" t="s">
        <v>12</v>
      </c>
      <c r="B21" s="4" t="s">
        <v>13</v>
      </c>
      <c r="C21" s="32">
        <v>0</v>
      </c>
      <c r="D21" s="16">
        <f>170740+75000</f>
        <v>245740</v>
      </c>
      <c r="E21" s="2"/>
      <c r="F21" s="2"/>
      <c r="G21" s="6"/>
      <c r="H21" s="6"/>
      <c r="I21" s="6"/>
    </row>
    <row r="22" spans="1:9" ht="18" customHeight="1">
      <c r="A22" t="s">
        <v>37</v>
      </c>
      <c r="B22" s="4" t="s">
        <v>6</v>
      </c>
      <c r="C22" s="32">
        <v>19000</v>
      </c>
      <c r="D22" s="2">
        <v>7000</v>
      </c>
      <c r="E22" s="2"/>
      <c r="F22" s="2"/>
      <c r="G22" s="6"/>
      <c r="H22" s="6"/>
      <c r="I22" s="6"/>
    </row>
    <row r="23" spans="1:10" s="25" customFormat="1" ht="18" customHeight="1">
      <c r="A23" s="25" t="s">
        <v>38</v>
      </c>
      <c r="B23" s="4" t="s">
        <v>62</v>
      </c>
      <c r="C23" s="32">
        <v>10000</v>
      </c>
      <c r="D23" s="2"/>
      <c r="E23" s="2"/>
      <c r="F23" s="2"/>
      <c r="G23" s="6"/>
      <c r="H23" s="6"/>
      <c r="I23" s="6"/>
      <c r="J23" s="4"/>
    </row>
    <row r="24" spans="1:9" ht="18" customHeight="1">
      <c r="A24" t="s">
        <v>38</v>
      </c>
      <c r="B24" s="4" t="s">
        <v>9</v>
      </c>
      <c r="C24" s="17">
        <v>0</v>
      </c>
      <c r="D24" s="2">
        <v>9344</v>
      </c>
      <c r="E24" s="2"/>
      <c r="F24" s="2"/>
      <c r="G24" s="6"/>
      <c r="H24" s="6"/>
      <c r="I24" s="6"/>
    </row>
    <row r="25" spans="2:9" ht="18" customHeight="1">
      <c r="B25" s="10" t="s">
        <v>8</v>
      </c>
      <c r="C25" s="26">
        <f>SUM(C18:C24)</f>
        <v>100000</v>
      </c>
      <c r="D25" s="2">
        <f>SUM(D18:D24)</f>
        <v>288684</v>
      </c>
      <c r="E25" s="2"/>
      <c r="F25" s="2"/>
      <c r="G25" s="6"/>
      <c r="H25" s="6"/>
      <c r="I25" s="6"/>
    </row>
    <row r="26" spans="3:4" ht="18" customHeight="1">
      <c r="C26" s="17"/>
      <c r="D26" s="26"/>
    </row>
    <row r="27" spans="2:5" ht="15">
      <c r="B27" s="10" t="s">
        <v>15</v>
      </c>
      <c r="C27" s="26">
        <f>C13-C25</f>
        <v>0</v>
      </c>
      <c r="D27" s="26">
        <f>D13-D25</f>
        <v>0</v>
      </c>
      <c r="E27" s="3"/>
    </row>
    <row r="28" spans="2:5" ht="15">
      <c r="B28" s="10"/>
      <c r="C28" s="3"/>
      <c r="D28" s="3"/>
      <c r="E28" s="3"/>
    </row>
    <row r="29" ht="15">
      <c r="B29" s="9"/>
    </row>
    <row r="43" ht="15.75">
      <c r="B43" s="8"/>
    </row>
    <row r="46" spans="3:4" ht="15">
      <c r="C46" s="15"/>
      <c r="D46" s="7"/>
    </row>
    <row r="47" spans="3:4" ht="15">
      <c r="C47" s="15"/>
      <c r="D47" s="7"/>
    </row>
    <row r="48" spans="3:4" ht="15">
      <c r="C48" s="15"/>
      <c r="D48" s="7"/>
    </row>
    <row r="49" spans="3:4" ht="15">
      <c r="C49" s="15"/>
      <c r="D49" s="7"/>
    </row>
    <row r="50" spans="3:4" ht="15">
      <c r="C50" s="15"/>
      <c r="D50" s="7"/>
    </row>
    <row r="51" spans="3:4" ht="15">
      <c r="C51" s="15"/>
      <c r="D51" s="7"/>
    </row>
    <row r="52" spans="3:4" ht="15">
      <c r="C52" s="15"/>
      <c r="D52" s="7"/>
    </row>
    <row r="53" spans="3:4" ht="15">
      <c r="C53" s="15"/>
      <c r="D53" s="7"/>
    </row>
    <row r="54" spans="3:4" ht="15">
      <c r="C54" s="15"/>
      <c r="D54" s="7"/>
    </row>
    <row r="55" spans="3:4" ht="15">
      <c r="C55" s="15"/>
      <c r="D55" s="7"/>
    </row>
    <row r="56" spans="3:4" ht="15">
      <c r="C56" s="15"/>
      <c r="D56" s="7"/>
    </row>
    <row r="57" spans="3:4" ht="15">
      <c r="C57" s="15"/>
      <c r="D57" s="7"/>
    </row>
    <row r="58" spans="3:4" ht="15">
      <c r="C58" s="15"/>
      <c r="D58" s="7"/>
    </row>
    <row r="59" spans="3:4" ht="15">
      <c r="C59" s="15"/>
      <c r="D59" s="7"/>
    </row>
    <row r="60" spans="3:4" ht="15">
      <c r="C60" s="15"/>
      <c r="D60" s="7"/>
    </row>
    <row r="61" spans="3:4" ht="15">
      <c r="C61" s="15"/>
      <c r="D61" s="7"/>
    </row>
    <row r="62" spans="3:4" ht="15">
      <c r="C62" s="15"/>
      <c r="D62" s="7"/>
    </row>
    <row r="64" spans="3:4" ht="15">
      <c r="C64" s="15"/>
      <c r="D64" s="15"/>
    </row>
  </sheetData>
  <sheetProtection/>
  <printOptions gridLines="1"/>
  <pageMargins left="0.25" right="0.25" top="0.75" bottom="0.75" header="0.3" footer="0.3"/>
  <pageSetup horizontalDpi="600" verticalDpi="600" orientation="portrait" r:id="rId1"/>
  <headerFooter>
    <oddHeader>&amp;CWPLC budget
Recommended for 2012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PageLayoutView="0" workbookViewId="0" topLeftCell="A1">
      <selection activeCell="F9" sqref="F9"/>
    </sheetView>
  </sheetViews>
  <sheetFormatPr defaultColWidth="9.140625" defaultRowHeight="15"/>
  <sheetData>
    <row r="1" ht="15">
      <c r="A1" t="s">
        <v>44</v>
      </c>
    </row>
    <row r="3" ht="15">
      <c r="A3" t="s">
        <v>45</v>
      </c>
    </row>
    <row r="4" ht="15">
      <c r="A4" s="25" t="s">
        <v>64</v>
      </c>
    </row>
    <row r="5" ht="15">
      <c r="A5" s="25" t="s">
        <v>63</v>
      </c>
    </row>
    <row r="7" ht="15">
      <c r="A7" s="25" t="s">
        <v>65</v>
      </c>
    </row>
    <row r="8" spans="1:3" ht="15">
      <c r="A8" t="s">
        <v>46</v>
      </c>
      <c r="C8">
        <v>450</v>
      </c>
    </row>
    <row r="9" spans="1:3" ht="15">
      <c r="A9" t="s">
        <v>47</v>
      </c>
      <c r="C9">
        <v>75</v>
      </c>
    </row>
    <row r="10" spans="1:3" ht="15">
      <c r="A10" t="s">
        <v>48</v>
      </c>
      <c r="C10">
        <v>75</v>
      </c>
    </row>
    <row r="11" ht="15">
      <c r="C11" s="23">
        <f>SUM(C8:C10)</f>
        <v>600</v>
      </c>
    </row>
    <row r="13" ht="15">
      <c r="A13" t="s">
        <v>49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F31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19.00390625" style="0" customWidth="1"/>
    <col min="2" max="2" width="22.28125" style="0" bestFit="1" customWidth="1"/>
    <col min="3" max="3" width="20.28125" style="0" bestFit="1" customWidth="1"/>
    <col min="4" max="5" width="18.140625" style="0" bestFit="1" customWidth="1"/>
    <col min="6" max="6" width="12.28125" style="0" bestFit="1" customWidth="1"/>
  </cols>
  <sheetData>
    <row r="3" spans="1:2" ht="15">
      <c r="A3" s="23" t="s">
        <v>50</v>
      </c>
      <c r="B3" s="23" t="s">
        <v>51</v>
      </c>
    </row>
    <row r="4" spans="1:2" ht="15">
      <c r="A4" t="s">
        <v>34</v>
      </c>
      <c r="B4">
        <v>1</v>
      </c>
    </row>
    <row r="5" spans="1:2" ht="15">
      <c r="A5" t="s">
        <v>52</v>
      </c>
      <c r="B5">
        <v>1.5</v>
      </c>
    </row>
    <row r="6" spans="1:2" ht="15">
      <c r="A6" t="s">
        <v>53</v>
      </c>
      <c r="B6">
        <v>1.875</v>
      </c>
    </row>
    <row r="7" spans="1:2" ht="15">
      <c r="A7" t="s">
        <v>35</v>
      </c>
      <c r="B7">
        <v>2.5</v>
      </c>
    </row>
    <row r="9" spans="1:2" s="25" customFormat="1" ht="30">
      <c r="A9" s="31" t="s">
        <v>59</v>
      </c>
      <c r="B9" s="24">
        <v>100000</v>
      </c>
    </row>
    <row r="10" spans="1:2" s="25" customFormat="1" ht="15">
      <c r="A10" s="23" t="s">
        <v>58</v>
      </c>
      <c r="B10" s="28">
        <f>B9/C31</f>
        <v>4571.428571428572</v>
      </c>
    </row>
    <row r="12" s="25" customFormat="1" ht="15"/>
    <row r="13" spans="1:6" ht="30">
      <c r="A13" s="23" t="s">
        <v>54</v>
      </c>
      <c r="B13" s="23" t="s">
        <v>55</v>
      </c>
      <c r="C13" s="23" t="s">
        <v>56</v>
      </c>
      <c r="D13" s="23" t="s">
        <v>57</v>
      </c>
      <c r="E13" s="31" t="s">
        <v>60</v>
      </c>
      <c r="F13" s="23" t="s">
        <v>7</v>
      </c>
    </row>
    <row r="14" spans="1:6" ht="15">
      <c r="A14" s="25" t="s">
        <v>33</v>
      </c>
      <c r="B14" s="27">
        <v>160607</v>
      </c>
      <c r="C14">
        <v>1</v>
      </c>
      <c r="D14" s="24">
        <v>5879</v>
      </c>
      <c r="E14" s="24">
        <f aca="true" t="shared" si="0" ref="E14:E31">ROUND(C14*$B$10,0)</f>
        <v>4571</v>
      </c>
      <c r="F14" s="28">
        <f>E14-D14</f>
        <v>-1308</v>
      </c>
    </row>
    <row r="15" spans="1:6" ht="15">
      <c r="A15" s="25" t="s">
        <v>23</v>
      </c>
      <c r="B15" s="27">
        <v>204537</v>
      </c>
      <c r="C15">
        <v>1</v>
      </c>
      <c r="D15" s="24">
        <v>5879</v>
      </c>
      <c r="E15" s="24">
        <f t="shared" si="0"/>
        <v>4571</v>
      </c>
      <c r="F15" s="28">
        <f aca="true" t="shared" si="1" ref="F15:F31">E15-D15</f>
        <v>-1308</v>
      </c>
    </row>
    <row r="16" spans="1:6" ht="15">
      <c r="A16" s="25" t="s">
        <v>24</v>
      </c>
      <c r="B16" s="27">
        <v>459682</v>
      </c>
      <c r="C16">
        <v>1.5</v>
      </c>
      <c r="D16" s="24">
        <v>8819</v>
      </c>
      <c r="E16" s="24">
        <f t="shared" si="0"/>
        <v>6857</v>
      </c>
      <c r="F16" s="28">
        <f t="shared" si="1"/>
        <v>-1962</v>
      </c>
    </row>
    <row r="17" spans="1:6" ht="15">
      <c r="A17" s="25" t="s">
        <v>20</v>
      </c>
      <c r="B17" s="27">
        <v>162235</v>
      </c>
      <c r="C17">
        <v>1</v>
      </c>
      <c r="D17" s="24">
        <v>5879</v>
      </c>
      <c r="E17" s="24">
        <f t="shared" si="0"/>
        <v>4571</v>
      </c>
      <c r="F17" s="28">
        <f t="shared" si="1"/>
        <v>-1308</v>
      </c>
    </row>
    <row r="18" spans="1:6" ht="15">
      <c r="A18" s="25" t="s">
        <v>18</v>
      </c>
      <c r="B18" s="27">
        <v>286768</v>
      </c>
      <c r="C18">
        <v>1</v>
      </c>
      <c r="D18" s="24">
        <v>5879</v>
      </c>
      <c r="E18" s="24">
        <f t="shared" si="0"/>
        <v>4571</v>
      </c>
      <c r="F18" s="28">
        <f t="shared" si="1"/>
        <v>-1308</v>
      </c>
    </row>
    <row r="19" spans="1:6" ht="15">
      <c r="A19" s="25" t="s">
        <v>31</v>
      </c>
      <c r="B19" s="27">
        <v>118790</v>
      </c>
      <c r="C19">
        <v>1</v>
      </c>
      <c r="D19" s="24">
        <v>5879</v>
      </c>
      <c r="E19" s="24">
        <f t="shared" si="0"/>
        <v>4571</v>
      </c>
      <c r="F19" s="28">
        <f t="shared" si="1"/>
        <v>-1308</v>
      </c>
    </row>
    <row r="20" spans="1:6" ht="15">
      <c r="A20" s="25" t="s">
        <v>19</v>
      </c>
      <c r="B20" s="27">
        <v>317594</v>
      </c>
      <c r="C20">
        <v>1.5</v>
      </c>
      <c r="D20" s="24">
        <v>8819</v>
      </c>
      <c r="E20" s="24">
        <f t="shared" si="0"/>
        <v>6857</v>
      </c>
      <c r="F20" s="28">
        <f t="shared" si="1"/>
        <v>-1962</v>
      </c>
    </row>
    <row r="21" spans="1:6" ht="15">
      <c r="A21" s="25" t="s">
        <v>17</v>
      </c>
      <c r="B21" s="27">
        <v>931948</v>
      </c>
      <c r="C21">
        <v>2.5</v>
      </c>
      <c r="D21" s="24">
        <v>14698</v>
      </c>
      <c r="E21" s="24">
        <f t="shared" si="0"/>
        <v>11429</v>
      </c>
      <c r="F21" s="28">
        <f t="shared" si="1"/>
        <v>-3269</v>
      </c>
    </row>
    <row r="22" spans="1:6" ht="15">
      <c r="A22" s="25" t="s">
        <v>25</v>
      </c>
      <c r="B22" s="27">
        <v>436693</v>
      </c>
      <c r="C22">
        <v>1.5</v>
      </c>
      <c r="D22" s="24">
        <v>8819</v>
      </c>
      <c r="E22" s="24">
        <f t="shared" si="0"/>
        <v>6857</v>
      </c>
      <c r="F22" s="28">
        <f t="shared" si="1"/>
        <v>-1962</v>
      </c>
    </row>
    <row r="23" spans="1:6" ht="15">
      <c r="A23" s="25" t="s">
        <v>22</v>
      </c>
      <c r="B23" s="27">
        <v>160954</v>
      </c>
      <c r="C23">
        <v>1</v>
      </c>
      <c r="D23" s="24">
        <v>5879</v>
      </c>
      <c r="E23" s="24">
        <f t="shared" si="0"/>
        <v>4571</v>
      </c>
      <c r="F23" s="28">
        <f t="shared" si="1"/>
        <v>-1308</v>
      </c>
    </row>
    <row r="24" spans="1:6" ht="15">
      <c r="A24" s="25" t="s">
        <v>26</v>
      </c>
      <c r="B24" s="27">
        <v>240152</v>
      </c>
      <c r="C24">
        <v>1</v>
      </c>
      <c r="D24" s="24">
        <v>5879</v>
      </c>
      <c r="E24" s="24">
        <f t="shared" si="0"/>
        <v>4571</v>
      </c>
      <c r="F24" s="28">
        <f t="shared" si="1"/>
        <v>-1308</v>
      </c>
    </row>
    <row r="25" spans="1:6" ht="15">
      <c r="A25" s="25" t="s">
        <v>27</v>
      </c>
      <c r="B25" s="27">
        <v>800286</v>
      </c>
      <c r="C25">
        <v>1.875</v>
      </c>
      <c r="D25" s="24">
        <v>11023</v>
      </c>
      <c r="E25" s="24">
        <f t="shared" si="0"/>
        <v>8571</v>
      </c>
      <c r="F25" s="28">
        <f t="shared" si="1"/>
        <v>-2452</v>
      </c>
    </row>
    <row r="26" spans="1:6" ht="15">
      <c r="A26" s="25" t="s">
        <v>32</v>
      </c>
      <c r="B26" s="27">
        <v>128780</v>
      </c>
      <c r="C26">
        <v>1</v>
      </c>
      <c r="D26" s="24">
        <v>5879</v>
      </c>
      <c r="E26" s="24">
        <f t="shared" si="0"/>
        <v>4571</v>
      </c>
      <c r="F26" s="28">
        <f t="shared" si="1"/>
        <v>-1308</v>
      </c>
    </row>
    <row r="27" spans="1:6" ht="15">
      <c r="A27" s="25" t="s">
        <v>28</v>
      </c>
      <c r="B27" s="27">
        <v>383260</v>
      </c>
      <c r="C27">
        <v>1.5</v>
      </c>
      <c r="D27" s="24">
        <v>8819</v>
      </c>
      <c r="E27" s="24">
        <f t="shared" si="0"/>
        <v>6857</v>
      </c>
      <c r="F27" s="28">
        <f t="shared" si="1"/>
        <v>-1962</v>
      </c>
    </row>
    <row r="28" spans="1:6" ht="15">
      <c r="A28" s="25" t="s">
        <v>29</v>
      </c>
      <c r="B28" s="27">
        <v>278655</v>
      </c>
      <c r="C28">
        <v>1</v>
      </c>
      <c r="D28" s="24">
        <v>5879</v>
      </c>
      <c r="E28" s="24">
        <f t="shared" si="0"/>
        <v>4571</v>
      </c>
      <c r="F28" s="28">
        <f t="shared" si="1"/>
        <v>-1308</v>
      </c>
    </row>
    <row r="29" spans="1:6" ht="15">
      <c r="A29" s="25" t="s">
        <v>30</v>
      </c>
      <c r="B29" s="27">
        <v>326035</v>
      </c>
      <c r="C29">
        <v>1.5</v>
      </c>
      <c r="D29" s="24">
        <v>8819</v>
      </c>
      <c r="E29" s="24">
        <f t="shared" si="0"/>
        <v>6857</v>
      </c>
      <c r="F29" s="28">
        <f t="shared" si="1"/>
        <v>-1962</v>
      </c>
    </row>
    <row r="30" spans="1:6" ht="15">
      <c r="A30" s="25" t="s">
        <v>21</v>
      </c>
      <c r="B30" s="27">
        <v>291064</v>
      </c>
      <c r="C30">
        <v>1</v>
      </c>
      <c r="D30" s="24">
        <v>5879</v>
      </c>
      <c r="E30" s="24">
        <f t="shared" si="0"/>
        <v>4571</v>
      </c>
      <c r="F30" s="28">
        <f t="shared" si="1"/>
        <v>-1308</v>
      </c>
    </row>
    <row r="31" spans="1:6" s="23" customFormat="1" ht="15">
      <c r="A31" s="23" t="s">
        <v>61</v>
      </c>
      <c r="C31" s="23">
        <f>SUM(C14:C30)</f>
        <v>21.875</v>
      </c>
      <c r="D31" s="29">
        <f>SUM(D14:D30)</f>
        <v>128606</v>
      </c>
      <c r="E31" s="29">
        <f t="shared" si="0"/>
        <v>100000</v>
      </c>
      <c r="F31" s="30">
        <f t="shared" si="1"/>
        <v>-28606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smorrill</dc:creator>
  <cp:keywords/>
  <dc:description/>
  <cp:lastModifiedBy>NWLS</cp:lastModifiedBy>
  <cp:lastPrinted>2010-07-15T19:15:26Z</cp:lastPrinted>
  <dcterms:created xsi:type="dcterms:W3CDTF">2007-05-31T16:25:10Z</dcterms:created>
  <dcterms:modified xsi:type="dcterms:W3CDTF">2011-06-29T19:16:45Z</dcterms:modified>
  <cp:category/>
  <cp:version/>
  <cp:contentType/>
  <cp:contentStatus/>
</cp:coreProperties>
</file>